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U:\Subjects\Mathematics\Department\Website\Profile Books\"/>
    </mc:Choice>
  </mc:AlternateContent>
  <xr:revisionPtr revIDLastSave="0" documentId="13_ncr:1_{E05E211A-FBFB-4771-8924-B1C0A66E36D1}" xr6:coauthVersionLast="36" xr6:coauthVersionMax="36" xr10:uidLastSave="{00000000-0000-0000-0000-000000000000}"/>
  <bookViews>
    <workbookView xWindow="0" yWindow="0" windowWidth="19200" windowHeight="7428" xr2:uid="{00000000-000D-0000-FFFF-FFFF00000000}"/>
  </bookViews>
  <sheets>
    <sheet name="Overview" sheetId="1" r:id="rId1"/>
    <sheet name="Areas for improvement" sheetId="2" r:id="rId2"/>
    <sheet name="Powers" sheetId="3" r:id="rId3"/>
    <sheet name="Algebra" sheetId="9" r:id="rId4"/>
    <sheet name="Fractions &amp; Percentages" sheetId="6" r:id="rId5"/>
    <sheet name="Right Angled Triangles" sheetId="5" r:id="rId6"/>
    <sheet name="Area &amp; Volume" sheetId="7" r:id="rId7"/>
    <sheet name="Estimation &amp; Measures" sheetId="19" r:id="rId8"/>
    <sheet name="Ratio &amp; Proportion" sheetId="20" r:id="rId9"/>
    <sheet name="Sequences &amp; Sets" sheetId="14" r:id="rId10"/>
    <sheet name="Graphs" sheetId="10" r:id="rId11"/>
    <sheet name="Simultaneous Equations" sheetId="21" r:id="rId12"/>
    <sheet name="Linear Inequalities" sheetId="22" r:id="rId13"/>
    <sheet name="Probability" sheetId="16" state="hidden" r:id="rId14"/>
    <sheet name="Angles &amp; Polygons" sheetId="23" r:id="rId15"/>
    <sheet name="Handling Data 1" sheetId="24" r:id="rId16"/>
    <sheet name="Tables" sheetId="13" r:id="rId17"/>
  </sheets>
  <definedNames>
    <definedName name="TMSN">Tables!$A$2:$C$5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3" l="1"/>
  <c r="N41" i="13"/>
  <c r="O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H41" i="13"/>
  <c r="I41" i="13" l="1"/>
  <c r="J41" i="13"/>
  <c r="K41" i="13"/>
  <c r="P41" i="13"/>
  <c r="H108" i="13"/>
  <c r="H107" i="13"/>
  <c r="H109" i="13"/>
  <c r="H110" i="13"/>
  <c r="H105" i="13"/>
  <c r="H106" i="13"/>
  <c r="L41" i="13" l="1"/>
  <c r="E41" i="13" s="1"/>
  <c r="J106" i="13"/>
  <c r="I106" i="13"/>
  <c r="I110" i="13"/>
  <c r="J110" i="13"/>
  <c r="K110" i="13"/>
  <c r="J105" i="13"/>
  <c r="I105" i="13"/>
  <c r="K108" i="13"/>
  <c r="I108" i="13"/>
  <c r="J108" i="13"/>
  <c r="I109" i="13"/>
  <c r="K109" i="13"/>
  <c r="J107" i="13"/>
  <c r="K107" i="13"/>
  <c r="I107" i="13"/>
  <c r="H103" i="13"/>
  <c r="H100" i="13"/>
  <c r="H102" i="13"/>
  <c r="H101" i="13"/>
  <c r="H104" i="13"/>
  <c r="H99" i="13"/>
  <c r="L107" i="13" l="1"/>
  <c r="E107" i="13" s="1"/>
  <c r="L110" i="13"/>
  <c r="E110" i="13" s="1"/>
  <c r="L108" i="13"/>
  <c r="E108" i="13" s="1"/>
  <c r="K102" i="13"/>
  <c r="J100" i="13"/>
  <c r="J104" i="13"/>
  <c r="K104" i="13"/>
  <c r="I99" i="13"/>
  <c r="K99" i="13"/>
  <c r="K103" i="13"/>
  <c r="J103" i="13"/>
  <c r="J101" i="13"/>
  <c r="H6" i="13"/>
  <c r="N7" i="13" l="1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M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M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M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M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M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M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M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M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M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M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M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M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M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M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M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M29" i="13"/>
  <c r="N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M30" i="13"/>
  <c r="N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M31" i="13"/>
  <c r="N31" i="13"/>
  <c r="Q31" i="13"/>
  <c r="R31" i="13"/>
  <c r="S31" i="13"/>
  <c r="T31" i="13"/>
  <c r="U31" i="13"/>
  <c r="V31" i="13"/>
  <c r="W31" i="13"/>
  <c r="X31" i="13"/>
  <c r="Y31" i="13"/>
  <c r="Z31" i="13"/>
  <c r="AA31" i="13"/>
  <c r="M32" i="13"/>
  <c r="N32" i="13"/>
  <c r="Q32" i="13"/>
  <c r="R32" i="13"/>
  <c r="S32" i="13"/>
  <c r="T32" i="13"/>
  <c r="U32" i="13"/>
  <c r="V32" i="13"/>
  <c r="W32" i="13"/>
  <c r="X32" i="13"/>
  <c r="Y32" i="13"/>
  <c r="Z32" i="13"/>
  <c r="AA32" i="13"/>
  <c r="M33" i="13"/>
  <c r="N33" i="13"/>
  <c r="Q33" i="13"/>
  <c r="R33" i="13"/>
  <c r="S33" i="13"/>
  <c r="T33" i="13"/>
  <c r="U33" i="13"/>
  <c r="V33" i="13"/>
  <c r="W33" i="13"/>
  <c r="X33" i="13"/>
  <c r="Y33" i="13"/>
  <c r="Z33" i="13"/>
  <c r="AA33" i="13"/>
  <c r="M34" i="13"/>
  <c r="N34" i="13"/>
  <c r="Q34" i="13"/>
  <c r="R34" i="13"/>
  <c r="S34" i="13"/>
  <c r="T34" i="13"/>
  <c r="U34" i="13"/>
  <c r="V34" i="13"/>
  <c r="W34" i="13"/>
  <c r="X34" i="13"/>
  <c r="Y34" i="13"/>
  <c r="Z34" i="13"/>
  <c r="AA34" i="13"/>
  <c r="M35" i="13"/>
  <c r="N35" i="13"/>
  <c r="O35" i="13"/>
  <c r="Q35" i="13"/>
  <c r="R35" i="13"/>
  <c r="S35" i="13"/>
  <c r="T35" i="13"/>
  <c r="U35" i="13"/>
  <c r="V35" i="13"/>
  <c r="W35" i="13"/>
  <c r="X35" i="13"/>
  <c r="Y35" i="13"/>
  <c r="Z35" i="13"/>
  <c r="AA35" i="13"/>
  <c r="M36" i="13"/>
  <c r="N36" i="13"/>
  <c r="O36" i="13"/>
  <c r="Q36" i="13"/>
  <c r="R36" i="13"/>
  <c r="S36" i="13"/>
  <c r="T36" i="13"/>
  <c r="U36" i="13"/>
  <c r="V36" i="13"/>
  <c r="W36" i="13"/>
  <c r="X36" i="13"/>
  <c r="Y36" i="13"/>
  <c r="Z36" i="13"/>
  <c r="AA36" i="13"/>
  <c r="M37" i="13"/>
  <c r="N37" i="13"/>
  <c r="O37" i="13"/>
  <c r="Q37" i="13"/>
  <c r="R37" i="13"/>
  <c r="S37" i="13"/>
  <c r="T37" i="13"/>
  <c r="U37" i="13"/>
  <c r="V37" i="13"/>
  <c r="W37" i="13"/>
  <c r="X37" i="13"/>
  <c r="Y37" i="13"/>
  <c r="Z37" i="13"/>
  <c r="AA37" i="13"/>
  <c r="M38" i="13"/>
  <c r="N38" i="13"/>
  <c r="O38" i="13"/>
  <c r="Q38" i="13"/>
  <c r="R38" i="13"/>
  <c r="S38" i="13"/>
  <c r="T38" i="13"/>
  <c r="U38" i="13"/>
  <c r="V38" i="13"/>
  <c r="W38" i="13"/>
  <c r="X38" i="13"/>
  <c r="Y38" i="13"/>
  <c r="Z38" i="13"/>
  <c r="AA38" i="13"/>
  <c r="M39" i="13"/>
  <c r="N39" i="13"/>
  <c r="O39" i="13"/>
  <c r="R39" i="13"/>
  <c r="S39" i="13"/>
  <c r="T39" i="13"/>
  <c r="U39" i="13"/>
  <c r="V39" i="13"/>
  <c r="W39" i="13"/>
  <c r="X39" i="13"/>
  <c r="Y39" i="13"/>
  <c r="Z39" i="13"/>
  <c r="AA39" i="13"/>
  <c r="M40" i="13"/>
  <c r="N40" i="13"/>
  <c r="O40" i="13"/>
  <c r="R40" i="13"/>
  <c r="S40" i="13"/>
  <c r="T40" i="13"/>
  <c r="U40" i="13"/>
  <c r="V40" i="13"/>
  <c r="W40" i="13"/>
  <c r="X40" i="13"/>
  <c r="Y40" i="13"/>
  <c r="Z40" i="13"/>
  <c r="AA40" i="13"/>
  <c r="M42" i="13"/>
  <c r="N42" i="13"/>
  <c r="O42" i="13"/>
  <c r="P42" i="13"/>
  <c r="R42" i="13"/>
  <c r="S42" i="13"/>
  <c r="T42" i="13"/>
  <c r="U42" i="13"/>
  <c r="V42" i="13"/>
  <c r="W42" i="13"/>
  <c r="X42" i="13"/>
  <c r="Y42" i="13"/>
  <c r="Z42" i="13"/>
  <c r="AA42" i="13"/>
  <c r="M43" i="13"/>
  <c r="N43" i="13"/>
  <c r="O43" i="13"/>
  <c r="P43" i="13"/>
  <c r="R43" i="13"/>
  <c r="S43" i="13"/>
  <c r="T43" i="13"/>
  <c r="U43" i="13"/>
  <c r="V43" i="13"/>
  <c r="W43" i="13"/>
  <c r="X43" i="13"/>
  <c r="Y43" i="13"/>
  <c r="Z43" i="13"/>
  <c r="AA43" i="13"/>
  <c r="M44" i="13"/>
  <c r="N44" i="13"/>
  <c r="O44" i="13"/>
  <c r="P44" i="13"/>
  <c r="R44" i="13"/>
  <c r="S44" i="13"/>
  <c r="T44" i="13"/>
  <c r="U44" i="13"/>
  <c r="V44" i="13"/>
  <c r="W44" i="13"/>
  <c r="X44" i="13"/>
  <c r="Y44" i="13"/>
  <c r="Z44" i="13"/>
  <c r="AA44" i="13"/>
  <c r="M45" i="13"/>
  <c r="N45" i="13"/>
  <c r="O45" i="13"/>
  <c r="P45" i="13"/>
  <c r="S45" i="13"/>
  <c r="T45" i="13"/>
  <c r="U45" i="13"/>
  <c r="V45" i="13"/>
  <c r="W45" i="13"/>
  <c r="X45" i="13"/>
  <c r="Y45" i="13"/>
  <c r="Z45" i="13"/>
  <c r="AA45" i="13"/>
  <c r="M46" i="13"/>
  <c r="N46" i="13"/>
  <c r="O46" i="13"/>
  <c r="P46" i="13"/>
  <c r="S46" i="13"/>
  <c r="T46" i="13"/>
  <c r="U46" i="13"/>
  <c r="V46" i="13"/>
  <c r="W46" i="13"/>
  <c r="X46" i="13"/>
  <c r="Y46" i="13"/>
  <c r="Z46" i="13"/>
  <c r="AA46" i="13"/>
  <c r="M47" i="13"/>
  <c r="N47" i="13"/>
  <c r="O47" i="13"/>
  <c r="P47" i="13"/>
  <c r="S47" i="13"/>
  <c r="T47" i="13"/>
  <c r="U47" i="13"/>
  <c r="V47" i="13"/>
  <c r="W47" i="13"/>
  <c r="X47" i="13"/>
  <c r="Y47" i="13"/>
  <c r="Z47" i="13"/>
  <c r="AA47" i="13"/>
  <c r="M48" i="13"/>
  <c r="N48" i="13"/>
  <c r="O48" i="13"/>
  <c r="P48" i="13"/>
  <c r="S48" i="13"/>
  <c r="T48" i="13"/>
  <c r="U48" i="13"/>
  <c r="V48" i="13"/>
  <c r="W48" i="13"/>
  <c r="X48" i="13"/>
  <c r="Y48" i="13"/>
  <c r="Z48" i="13"/>
  <c r="AA48" i="13"/>
  <c r="M49" i="13"/>
  <c r="N49" i="13"/>
  <c r="O49" i="13"/>
  <c r="P49" i="13"/>
  <c r="S49" i="13"/>
  <c r="T49" i="13"/>
  <c r="U49" i="13"/>
  <c r="V49" i="13"/>
  <c r="W49" i="13"/>
  <c r="X49" i="13"/>
  <c r="Y49" i="13"/>
  <c r="Z49" i="13"/>
  <c r="AA49" i="13"/>
  <c r="M50" i="13"/>
  <c r="N50" i="13"/>
  <c r="O50" i="13"/>
  <c r="P50" i="13"/>
  <c r="S50" i="13"/>
  <c r="T50" i="13"/>
  <c r="U50" i="13"/>
  <c r="V50" i="13"/>
  <c r="W50" i="13"/>
  <c r="X50" i="13"/>
  <c r="Y50" i="13"/>
  <c r="Z50" i="13"/>
  <c r="AA50" i="13"/>
  <c r="M51" i="13"/>
  <c r="N51" i="13"/>
  <c r="O51" i="13"/>
  <c r="P51" i="13"/>
  <c r="S51" i="13"/>
  <c r="T51" i="13"/>
  <c r="U51" i="13"/>
  <c r="V51" i="13"/>
  <c r="W51" i="13"/>
  <c r="X51" i="13"/>
  <c r="Y51" i="13"/>
  <c r="Z51" i="13"/>
  <c r="AA51" i="13"/>
  <c r="M52" i="13"/>
  <c r="N52" i="13"/>
  <c r="O52" i="13"/>
  <c r="P52" i="13"/>
  <c r="S52" i="13"/>
  <c r="T52" i="13"/>
  <c r="U52" i="13"/>
  <c r="V52" i="13"/>
  <c r="W52" i="13"/>
  <c r="X52" i="13"/>
  <c r="Y52" i="13"/>
  <c r="Z52" i="13"/>
  <c r="AA52" i="13"/>
  <c r="M53" i="13"/>
  <c r="N53" i="13"/>
  <c r="O53" i="13"/>
  <c r="P53" i="13"/>
  <c r="Q53" i="13"/>
  <c r="S53" i="13"/>
  <c r="T53" i="13"/>
  <c r="U53" i="13"/>
  <c r="V53" i="13"/>
  <c r="W53" i="13"/>
  <c r="X53" i="13"/>
  <c r="Y53" i="13"/>
  <c r="Z53" i="13"/>
  <c r="AA53" i="13"/>
  <c r="M54" i="13"/>
  <c r="N54" i="13"/>
  <c r="O54" i="13"/>
  <c r="P54" i="13"/>
  <c r="Q54" i="13"/>
  <c r="T54" i="13"/>
  <c r="U54" i="13"/>
  <c r="V54" i="13"/>
  <c r="W54" i="13"/>
  <c r="X54" i="13"/>
  <c r="Y54" i="13"/>
  <c r="Z54" i="13"/>
  <c r="AA54" i="13"/>
  <c r="M55" i="13"/>
  <c r="N55" i="13"/>
  <c r="O55" i="13"/>
  <c r="P55" i="13"/>
  <c r="Q55" i="13"/>
  <c r="T55" i="13"/>
  <c r="U55" i="13"/>
  <c r="V55" i="13"/>
  <c r="W55" i="13"/>
  <c r="X55" i="13"/>
  <c r="Y55" i="13"/>
  <c r="Z55" i="13"/>
  <c r="AA55" i="13"/>
  <c r="M56" i="13"/>
  <c r="N56" i="13"/>
  <c r="O56" i="13"/>
  <c r="P56" i="13"/>
  <c r="Q56" i="13"/>
  <c r="T56" i="13"/>
  <c r="U56" i="13"/>
  <c r="V56" i="13"/>
  <c r="W56" i="13"/>
  <c r="X56" i="13"/>
  <c r="Y56" i="13"/>
  <c r="Z56" i="13"/>
  <c r="AA56" i="13"/>
  <c r="M57" i="13"/>
  <c r="N57" i="13"/>
  <c r="O57" i="13"/>
  <c r="P57" i="13"/>
  <c r="Q57" i="13"/>
  <c r="T57" i="13"/>
  <c r="U57" i="13"/>
  <c r="V57" i="13"/>
  <c r="W57" i="13"/>
  <c r="X57" i="13"/>
  <c r="Y57" i="13"/>
  <c r="Z57" i="13"/>
  <c r="AA57" i="13"/>
  <c r="M58" i="13"/>
  <c r="N58" i="13"/>
  <c r="O58" i="13"/>
  <c r="P58" i="13"/>
  <c r="Q58" i="13"/>
  <c r="T58" i="13"/>
  <c r="U58" i="13"/>
  <c r="V58" i="13"/>
  <c r="W58" i="13"/>
  <c r="X58" i="13"/>
  <c r="Y58" i="13"/>
  <c r="Z58" i="13"/>
  <c r="AA58" i="13"/>
  <c r="M59" i="13"/>
  <c r="N59" i="13"/>
  <c r="O59" i="13"/>
  <c r="P59" i="13"/>
  <c r="Q59" i="13"/>
  <c r="T59" i="13"/>
  <c r="U59" i="13"/>
  <c r="V59" i="13"/>
  <c r="W59" i="13"/>
  <c r="X59" i="13"/>
  <c r="Y59" i="13"/>
  <c r="Z59" i="13"/>
  <c r="AA59" i="13"/>
  <c r="M60" i="13"/>
  <c r="N60" i="13"/>
  <c r="O60" i="13"/>
  <c r="P60" i="13"/>
  <c r="Q60" i="13"/>
  <c r="T60" i="13"/>
  <c r="U60" i="13"/>
  <c r="V60" i="13"/>
  <c r="W60" i="13"/>
  <c r="X60" i="13"/>
  <c r="Y60" i="13"/>
  <c r="Z60" i="13"/>
  <c r="AA60" i="13"/>
  <c r="M61" i="13"/>
  <c r="N61" i="13"/>
  <c r="O61" i="13"/>
  <c r="P61" i="13"/>
  <c r="Q61" i="13"/>
  <c r="S61" i="13"/>
  <c r="U61" i="13"/>
  <c r="V61" i="13"/>
  <c r="W61" i="13"/>
  <c r="X61" i="13"/>
  <c r="Y61" i="13"/>
  <c r="Z61" i="13"/>
  <c r="AA61" i="13"/>
  <c r="M62" i="13"/>
  <c r="N62" i="13"/>
  <c r="O62" i="13"/>
  <c r="P62" i="13"/>
  <c r="Q62" i="13"/>
  <c r="S62" i="13"/>
  <c r="U62" i="13"/>
  <c r="V62" i="13"/>
  <c r="W62" i="13"/>
  <c r="X62" i="13"/>
  <c r="Y62" i="13"/>
  <c r="Z62" i="13"/>
  <c r="AA62" i="13"/>
  <c r="M63" i="13"/>
  <c r="N63" i="13"/>
  <c r="O63" i="13"/>
  <c r="P63" i="13"/>
  <c r="Q63" i="13"/>
  <c r="R63" i="13"/>
  <c r="U63" i="13"/>
  <c r="V63" i="13"/>
  <c r="W63" i="13"/>
  <c r="X63" i="13"/>
  <c r="Y63" i="13"/>
  <c r="Z63" i="13"/>
  <c r="AA63" i="13"/>
  <c r="M64" i="13"/>
  <c r="N64" i="13"/>
  <c r="O64" i="13"/>
  <c r="P64" i="13"/>
  <c r="Q64" i="13"/>
  <c r="R64" i="13"/>
  <c r="U64" i="13"/>
  <c r="V64" i="13"/>
  <c r="W64" i="13"/>
  <c r="X64" i="13"/>
  <c r="Y64" i="13"/>
  <c r="Z64" i="13"/>
  <c r="AA64" i="13"/>
  <c r="M65" i="13"/>
  <c r="N65" i="13"/>
  <c r="O65" i="13"/>
  <c r="P65" i="13"/>
  <c r="Q65" i="13"/>
  <c r="R65" i="13"/>
  <c r="U65" i="13"/>
  <c r="V65" i="13"/>
  <c r="W65" i="13"/>
  <c r="X65" i="13"/>
  <c r="Y65" i="13"/>
  <c r="Z65" i="13"/>
  <c r="AA65" i="13"/>
  <c r="M66" i="13"/>
  <c r="N66" i="13"/>
  <c r="O66" i="13"/>
  <c r="P66" i="13"/>
  <c r="Q66" i="13"/>
  <c r="R66" i="13"/>
  <c r="U66" i="13"/>
  <c r="V66" i="13"/>
  <c r="W66" i="13"/>
  <c r="X66" i="13"/>
  <c r="Y66" i="13"/>
  <c r="Z66" i="13"/>
  <c r="AA66" i="13"/>
  <c r="M67" i="13"/>
  <c r="N67" i="13"/>
  <c r="O67" i="13"/>
  <c r="P67" i="13"/>
  <c r="Q67" i="13"/>
  <c r="R67" i="13"/>
  <c r="U67" i="13"/>
  <c r="V67" i="13"/>
  <c r="W67" i="13"/>
  <c r="X67" i="13"/>
  <c r="Y67" i="13"/>
  <c r="Z67" i="13"/>
  <c r="AA67" i="13"/>
  <c r="M68" i="13"/>
  <c r="N68" i="13"/>
  <c r="O68" i="13"/>
  <c r="P68" i="13"/>
  <c r="Q68" i="13"/>
  <c r="R68" i="13"/>
  <c r="U68" i="13"/>
  <c r="V68" i="13"/>
  <c r="W68" i="13"/>
  <c r="X68" i="13"/>
  <c r="Y68" i="13"/>
  <c r="Z68" i="13"/>
  <c r="AA68" i="13"/>
  <c r="M69" i="13"/>
  <c r="N69" i="13"/>
  <c r="O69" i="13"/>
  <c r="P69" i="13"/>
  <c r="Q69" i="13"/>
  <c r="R69" i="13"/>
  <c r="U69" i="13"/>
  <c r="V69" i="13"/>
  <c r="W69" i="13"/>
  <c r="X69" i="13"/>
  <c r="Y69" i="13"/>
  <c r="Z69" i="13"/>
  <c r="AA69" i="13"/>
  <c r="M70" i="13"/>
  <c r="N70" i="13"/>
  <c r="O70" i="13"/>
  <c r="P70" i="13"/>
  <c r="Q70" i="13"/>
  <c r="R70" i="13"/>
  <c r="S70" i="13"/>
  <c r="U70" i="13"/>
  <c r="V70" i="13"/>
  <c r="W70" i="13"/>
  <c r="X70" i="13"/>
  <c r="Y70" i="13"/>
  <c r="Z70" i="13"/>
  <c r="AA70" i="13"/>
  <c r="M71" i="13"/>
  <c r="N71" i="13"/>
  <c r="O71" i="13"/>
  <c r="P71" i="13"/>
  <c r="Q71" i="13"/>
  <c r="R71" i="13"/>
  <c r="S71" i="13"/>
  <c r="U71" i="13"/>
  <c r="V71" i="13"/>
  <c r="W71" i="13"/>
  <c r="X71" i="13"/>
  <c r="Y71" i="13"/>
  <c r="Z71" i="13"/>
  <c r="AA71" i="13"/>
  <c r="M72" i="13"/>
  <c r="N72" i="13"/>
  <c r="O72" i="13"/>
  <c r="P72" i="13"/>
  <c r="Q72" i="13"/>
  <c r="R72" i="13"/>
  <c r="S72" i="13"/>
  <c r="V72" i="13"/>
  <c r="W72" i="13"/>
  <c r="X72" i="13"/>
  <c r="Y72" i="13"/>
  <c r="Z72" i="13"/>
  <c r="AA72" i="13"/>
  <c r="M73" i="13"/>
  <c r="N73" i="13"/>
  <c r="O73" i="13"/>
  <c r="P73" i="13"/>
  <c r="Q73" i="13"/>
  <c r="R73" i="13"/>
  <c r="S73" i="13"/>
  <c r="V73" i="13"/>
  <c r="W73" i="13"/>
  <c r="X73" i="13"/>
  <c r="Y73" i="13"/>
  <c r="Z73" i="13"/>
  <c r="AA73" i="13"/>
  <c r="M74" i="13"/>
  <c r="N74" i="13"/>
  <c r="O74" i="13"/>
  <c r="P74" i="13"/>
  <c r="Q74" i="13"/>
  <c r="R74" i="13"/>
  <c r="S74" i="13"/>
  <c r="V74" i="13"/>
  <c r="W74" i="13"/>
  <c r="X74" i="13"/>
  <c r="Y74" i="13"/>
  <c r="Z74" i="13"/>
  <c r="AA74" i="13"/>
  <c r="M75" i="13"/>
  <c r="N75" i="13"/>
  <c r="O75" i="13"/>
  <c r="P75" i="13"/>
  <c r="Q75" i="13"/>
  <c r="R75" i="13"/>
  <c r="S75" i="13"/>
  <c r="V75" i="13"/>
  <c r="W75" i="13"/>
  <c r="X75" i="13"/>
  <c r="Y75" i="13"/>
  <c r="Z75" i="13"/>
  <c r="AA75" i="13"/>
  <c r="M76" i="13"/>
  <c r="N76" i="13"/>
  <c r="O76" i="13"/>
  <c r="P76" i="13"/>
  <c r="Q76" i="13"/>
  <c r="R76" i="13"/>
  <c r="S76" i="13"/>
  <c r="V76" i="13"/>
  <c r="W76" i="13"/>
  <c r="X76" i="13"/>
  <c r="Y76" i="13"/>
  <c r="Z76" i="13"/>
  <c r="AA76" i="13"/>
  <c r="M77" i="13"/>
  <c r="N77" i="13"/>
  <c r="O77" i="13"/>
  <c r="P77" i="13"/>
  <c r="Q77" i="13"/>
  <c r="R77" i="13"/>
  <c r="S77" i="13"/>
  <c r="V77" i="13"/>
  <c r="W77" i="13"/>
  <c r="X77" i="13"/>
  <c r="Y77" i="13"/>
  <c r="Z77" i="13"/>
  <c r="AA77" i="13"/>
  <c r="M78" i="13"/>
  <c r="N78" i="13"/>
  <c r="O78" i="13"/>
  <c r="P78" i="13"/>
  <c r="Q78" i="13"/>
  <c r="R78" i="13"/>
  <c r="S78" i="13"/>
  <c r="V78" i="13"/>
  <c r="W78" i="13"/>
  <c r="X78" i="13"/>
  <c r="Y78" i="13"/>
  <c r="Z78" i="13"/>
  <c r="AA78" i="13"/>
  <c r="M79" i="13"/>
  <c r="N79" i="13"/>
  <c r="O79" i="13"/>
  <c r="P79" i="13"/>
  <c r="Q79" i="13"/>
  <c r="R79" i="13"/>
  <c r="S79" i="13"/>
  <c r="V79" i="13"/>
  <c r="W79" i="13"/>
  <c r="X79" i="13"/>
  <c r="Y79" i="13"/>
  <c r="Z79" i="13"/>
  <c r="AA79" i="13"/>
  <c r="M80" i="13"/>
  <c r="N80" i="13"/>
  <c r="O80" i="13"/>
  <c r="P80" i="13"/>
  <c r="Q80" i="13"/>
  <c r="R80" i="13"/>
  <c r="S80" i="13"/>
  <c r="W80" i="13"/>
  <c r="X80" i="13"/>
  <c r="Y80" i="13"/>
  <c r="Z80" i="13"/>
  <c r="AA80" i="13"/>
  <c r="M81" i="13"/>
  <c r="N81" i="13"/>
  <c r="O81" i="13"/>
  <c r="P81" i="13"/>
  <c r="Q81" i="13"/>
  <c r="R81" i="13"/>
  <c r="S81" i="13"/>
  <c r="T81" i="13"/>
  <c r="U81" i="13"/>
  <c r="W81" i="13"/>
  <c r="X81" i="13"/>
  <c r="Y81" i="13"/>
  <c r="Z81" i="13"/>
  <c r="AA81" i="13"/>
  <c r="M82" i="13"/>
  <c r="N82" i="13"/>
  <c r="O82" i="13"/>
  <c r="P82" i="13"/>
  <c r="Q82" i="13"/>
  <c r="R82" i="13"/>
  <c r="S82" i="13"/>
  <c r="T82" i="13"/>
  <c r="U82" i="13"/>
  <c r="W82" i="13"/>
  <c r="X82" i="13"/>
  <c r="Y82" i="13"/>
  <c r="Z82" i="13"/>
  <c r="AA82" i="13"/>
  <c r="M83" i="13"/>
  <c r="N83" i="13"/>
  <c r="O83" i="13"/>
  <c r="P83" i="13"/>
  <c r="Q83" i="13"/>
  <c r="R83" i="13"/>
  <c r="S83" i="13"/>
  <c r="T83" i="13"/>
  <c r="U83" i="13"/>
  <c r="W83" i="13"/>
  <c r="X83" i="13"/>
  <c r="Y83" i="13"/>
  <c r="Z83" i="13"/>
  <c r="AA83" i="13"/>
  <c r="M84" i="13"/>
  <c r="N84" i="13"/>
  <c r="O84" i="13"/>
  <c r="P84" i="13"/>
  <c r="Q84" i="13"/>
  <c r="R84" i="13"/>
  <c r="S84" i="13"/>
  <c r="T84" i="13"/>
  <c r="U84" i="13"/>
  <c r="W84" i="13"/>
  <c r="X84" i="13"/>
  <c r="Y84" i="13"/>
  <c r="Z84" i="13"/>
  <c r="AA84" i="13"/>
  <c r="M85" i="13"/>
  <c r="N85" i="13"/>
  <c r="O85" i="13"/>
  <c r="P85" i="13"/>
  <c r="Q85" i="13"/>
  <c r="R85" i="13"/>
  <c r="S85" i="13"/>
  <c r="T85" i="13"/>
  <c r="U85" i="13"/>
  <c r="X85" i="13"/>
  <c r="Y85" i="13"/>
  <c r="Z85" i="13"/>
  <c r="AA85" i="13"/>
  <c r="M86" i="13"/>
  <c r="N86" i="13"/>
  <c r="O86" i="13"/>
  <c r="P86" i="13"/>
  <c r="Q86" i="13"/>
  <c r="R86" i="13"/>
  <c r="S86" i="13"/>
  <c r="T86" i="13"/>
  <c r="U86" i="13"/>
  <c r="V86" i="13"/>
  <c r="X86" i="13"/>
  <c r="Y86" i="13"/>
  <c r="Z86" i="13"/>
  <c r="AA86" i="13"/>
  <c r="M87" i="13"/>
  <c r="N87" i="13"/>
  <c r="O87" i="13"/>
  <c r="P87" i="13"/>
  <c r="Q87" i="13"/>
  <c r="R87" i="13"/>
  <c r="S87" i="13"/>
  <c r="T87" i="13"/>
  <c r="U87" i="13"/>
  <c r="V87" i="13"/>
  <c r="X87" i="13"/>
  <c r="Y87" i="13"/>
  <c r="Z87" i="13"/>
  <c r="AA87" i="13"/>
  <c r="M88" i="13"/>
  <c r="N88" i="13"/>
  <c r="O88" i="13"/>
  <c r="P88" i="13"/>
  <c r="Q88" i="13"/>
  <c r="R88" i="13"/>
  <c r="S88" i="13"/>
  <c r="T88" i="13"/>
  <c r="U88" i="13"/>
  <c r="V88" i="13"/>
  <c r="X88" i="13"/>
  <c r="Y88" i="13"/>
  <c r="Z88" i="13"/>
  <c r="AA88" i="13"/>
  <c r="M89" i="13"/>
  <c r="N89" i="13"/>
  <c r="O89" i="13"/>
  <c r="P89" i="13"/>
  <c r="Q89" i="13"/>
  <c r="R89" i="13"/>
  <c r="S89" i="13"/>
  <c r="T89" i="13"/>
  <c r="U89" i="13"/>
  <c r="V89" i="13"/>
  <c r="Y89" i="13"/>
  <c r="Z89" i="13"/>
  <c r="AA89" i="13"/>
  <c r="M90" i="13"/>
  <c r="N90" i="13"/>
  <c r="O90" i="13"/>
  <c r="P90" i="13"/>
  <c r="Q90" i="13"/>
  <c r="R90" i="13"/>
  <c r="S90" i="13"/>
  <c r="T90" i="13"/>
  <c r="U90" i="13"/>
  <c r="V90" i="13"/>
  <c r="Y90" i="13"/>
  <c r="Z90" i="13"/>
  <c r="AA90" i="13"/>
  <c r="M91" i="13"/>
  <c r="N91" i="13"/>
  <c r="O91" i="13"/>
  <c r="P91" i="13"/>
  <c r="Q91" i="13"/>
  <c r="R91" i="13"/>
  <c r="S91" i="13"/>
  <c r="T91" i="13"/>
  <c r="U91" i="13"/>
  <c r="V91" i="13"/>
  <c r="Y91" i="13"/>
  <c r="Z91" i="13"/>
  <c r="AA91" i="13"/>
  <c r="M92" i="13"/>
  <c r="N92" i="13"/>
  <c r="O92" i="13"/>
  <c r="P92" i="13"/>
  <c r="Q92" i="13"/>
  <c r="R92" i="13"/>
  <c r="S92" i="13"/>
  <c r="T92" i="13"/>
  <c r="U92" i="13"/>
  <c r="V92" i="13"/>
  <c r="Y92" i="13"/>
  <c r="Z92" i="13"/>
  <c r="AA92" i="13"/>
  <c r="M93" i="13"/>
  <c r="N93" i="13"/>
  <c r="O93" i="13"/>
  <c r="P93" i="13"/>
  <c r="Q93" i="13"/>
  <c r="R93" i="13"/>
  <c r="S93" i="13"/>
  <c r="T93" i="13"/>
  <c r="U93" i="13"/>
  <c r="V93" i="13"/>
  <c r="W93" i="13"/>
  <c r="Y93" i="13"/>
  <c r="Z93" i="13"/>
  <c r="AA93" i="13"/>
  <c r="M94" i="13"/>
  <c r="N94" i="13"/>
  <c r="O94" i="13"/>
  <c r="P94" i="13"/>
  <c r="Q94" i="13"/>
  <c r="R94" i="13"/>
  <c r="S94" i="13"/>
  <c r="T94" i="13"/>
  <c r="U94" i="13"/>
  <c r="V94" i="13"/>
  <c r="W94" i="13"/>
  <c r="Y94" i="13"/>
  <c r="Z94" i="13"/>
  <c r="AA94" i="13"/>
  <c r="M95" i="13"/>
  <c r="N95" i="13"/>
  <c r="O95" i="13"/>
  <c r="P95" i="13"/>
  <c r="Q95" i="13"/>
  <c r="R95" i="13"/>
  <c r="S95" i="13"/>
  <c r="T95" i="13"/>
  <c r="U95" i="13"/>
  <c r="V95" i="13"/>
  <c r="W95" i="13"/>
  <c r="Y95" i="13"/>
  <c r="Z95" i="13"/>
  <c r="AA95" i="13"/>
  <c r="M96" i="13"/>
  <c r="N96" i="13"/>
  <c r="O96" i="13"/>
  <c r="P96" i="13"/>
  <c r="Q96" i="13"/>
  <c r="R96" i="13"/>
  <c r="S96" i="13"/>
  <c r="T96" i="13"/>
  <c r="U96" i="13"/>
  <c r="V96" i="13"/>
  <c r="W96" i="13"/>
  <c r="Y96" i="13"/>
  <c r="Z96" i="13"/>
  <c r="AA96" i="13"/>
  <c r="M97" i="13"/>
  <c r="N97" i="13"/>
  <c r="O97" i="13"/>
  <c r="P97" i="13"/>
  <c r="Q97" i="13"/>
  <c r="R97" i="13"/>
  <c r="S97" i="13"/>
  <c r="T97" i="13"/>
  <c r="U97" i="13"/>
  <c r="V97" i="13"/>
  <c r="W97" i="13"/>
  <c r="Y97" i="13"/>
  <c r="Z97" i="13"/>
  <c r="AA97" i="13"/>
  <c r="M98" i="13"/>
  <c r="N98" i="13"/>
  <c r="O98" i="13"/>
  <c r="P98" i="13"/>
  <c r="Q98" i="13"/>
  <c r="R98" i="13"/>
  <c r="S98" i="13"/>
  <c r="T98" i="13"/>
  <c r="U98" i="13"/>
  <c r="V98" i="13"/>
  <c r="W98" i="13"/>
  <c r="Y98" i="13"/>
  <c r="Z98" i="13"/>
  <c r="AA98" i="13"/>
  <c r="M99" i="13"/>
  <c r="N99" i="13"/>
  <c r="O99" i="13"/>
  <c r="P99" i="13"/>
  <c r="Q99" i="13"/>
  <c r="R99" i="13"/>
  <c r="S99" i="13"/>
  <c r="T99" i="13"/>
  <c r="U99" i="13"/>
  <c r="V99" i="13"/>
  <c r="W99" i="13"/>
  <c r="Y99" i="13"/>
  <c r="Z99" i="13"/>
  <c r="AA99" i="13"/>
  <c r="M100" i="13"/>
  <c r="N100" i="13"/>
  <c r="O100" i="13"/>
  <c r="P100" i="13"/>
  <c r="Q100" i="13"/>
  <c r="R100" i="13"/>
  <c r="S100" i="13"/>
  <c r="T100" i="13"/>
  <c r="U100" i="13"/>
  <c r="V100" i="13"/>
  <c r="W100" i="13"/>
  <c r="X100" i="13"/>
  <c r="Z100" i="13"/>
  <c r="AA100" i="13"/>
  <c r="M101" i="13"/>
  <c r="N101" i="13"/>
  <c r="O101" i="13"/>
  <c r="P101" i="13"/>
  <c r="Q101" i="13"/>
  <c r="R101" i="13"/>
  <c r="S101" i="13"/>
  <c r="T101" i="13"/>
  <c r="U101" i="13"/>
  <c r="V101" i="13"/>
  <c r="W101" i="13"/>
  <c r="X101" i="13"/>
  <c r="Z101" i="13"/>
  <c r="AA101" i="13"/>
  <c r="M102" i="13"/>
  <c r="N102" i="13"/>
  <c r="O102" i="13"/>
  <c r="P102" i="13"/>
  <c r="Q102" i="13"/>
  <c r="R102" i="13"/>
  <c r="S102" i="13"/>
  <c r="T102" i="13"/>
  <c r="U102" i="13"/>
  <c r="V102" i="13"/>
  <c r="W102" i="13"/>
  <c r="X102" i="13"/>
  <c r="Z102" i="13"/>
  <c r="AA102" i="13"/>
  <c r="M103" i="13"/>
  <c r="N103" i="13"/>
  <c r="O103" i="13"/>
  <c r="P103" i="13"/>
  <c r="Q103" i="13"/>
  <c r="R103" i="13"/>
  <c r="S103" i="13"/>
  <c r="T103" i="13"/>
  <c r="U103" i="13"/>
  <c r="V103" i="13"/>
  <c r="W103" i="13"/>
  <c r="X103" i="13"/>
  <c r="Z103" i="13"/>
  <c r="AA103" i="13"/>
  <c r="M104" i="13"/>
  <c r="N104" i="13"/>
  <c r="O104" i="13"/>
  <c r="P104" i="13"/>
  <c r="Q104" i="13"/>
  <c r="R104" i="13"/>
  <c r="S104" i="13"/>
  <c r="T104" i="13"/>
  <c r="U104" i="13"/>
  <c r="V104" i="13"/>
  <c r="W104" i="13"/>
  <c r="X104" i="13"/>
  <c r="Z104" i="13"/>
  <c r="AA104" i="13"/>
  <c r="M105" i="13"/>
  <c r="N105" i="13"/>
  <c r="O105" i="13"/>
  <c r="P105" i="13"/>
  <c r="Q105" i="13"/>
  <c r="R105" i="13"/>
  <c r="S105" i="13"/>
  <c r="T105" i="13"/>
  <c r="U105" i="13"/>
  <c r="V105" i="13"/>
  <c r="W105" i="13"/>
  <c r="X105" i="13"/>
  <c r="Z105" i="13"/>
  <c r="AA105" i="13"/>
  <c r="M106" i="13"/>
  <c r="N106" i="13"/>
  <c r="O106" i="13"/>
  <c r="P106" i="13"/>
  <c r="Q106" i="13"/>
  <c r="R106" i="13"/>
  <c r="S106" i="13"/>
  <c r="T106" i="13"/>
  <c r="U106" i="13"/>
  <c r="V106" i="13"/>
  <c r="W106" i="13"/>
  <c r="X106" i="13"/>
  <c r="Z106" i="13"/>
  <c r="AA106" i="13"/>
  <c r="M107" i="13"/>
  <c r="N107" i="13"/>
  <c r="O107" i="13"/>
  <c r="P107" i="13"/>
  <c r="Q107" i="13"/>
  <c r="R107" i="13"/>
  <c r="S107" i="13"/>
  <c r="T107" i="13"/>
  <c r="U107" i="13"/>
  <c r="V107" i="13"/>
  <c r="W107" i="13"/>
  <c r="X107" i="13"/>
  <c r="Z107" i="13"/>
  <c r="AA107" i="13"/>
  <c r="M108" i="13"/>
  <c r="N108" i="13"/>
  <c r="O108" i="13"/>
  <c r="P108" i="13"/>
  <c r="Q108" i="13"/>
  <c r="R108" i="13"/>
  <c r="S108" i="13"/>
  <c r="T108" i="13"/>
  <c r="U108" i="13"/>
  <c r="V108" i="13"/>
  <c r="W108" i="13"/>
  <c r="Y108" i="13"/>
  <c r="AA108" i="13"/>
  <c r="M109" i="13"/>
  <c r="N109" i="13"/>
  <c r="O109" i="13"/>
  <c r="P109" i="13"/>
  <c r="Q109" i="13"/>
  <c r="R109" i="13"/>
  <c r="S109" i="13"/>
  <c r="T109" i="13"/>
  <c r="U109" i="13"/>
  <c r="V109" i="13"/>
  <c r="W109" i="13"/>
  <c r="Y109" i="13"/>
  <c r="AA109" i="13"/>
  <c r="M110" i="13"/>
  <c r="N110" i="13"/>
  <c r="O110" i="13"/>
  <c r="P110" i="13"/>
  <c r="Q110" i="13"/>
  <c r="R110" i="13"/>
  <c r="S110" i="13"/>
  <c r="T110" i="13"/>
  <c r="U110" i="13"/>
  <c r="V110" i="13"/>
  <c r="W110" i="13"/>
  <c r="Y110" i="13"/>
  <c r="AA110" i="13"/>
  <c r="M111" i="13"/>
  <c r="N111" i="13"/>
  <c r="O111" i="13"/>
  <c r="P111" i="13"/>
  <c r="Q111" i="13"/>
  <c r="R111" i="13"/>
  <c r="S111" i="13"/>
  <c r="T111" i="13"/>
  <c r="U111" i="13"/>
  <c r="V111" i="13"/>
  <c r="W111" i="13"/>
  <c r="Y111" i="13"/>
  <c r="AA111" i="13"/>
  <c r="M112" i="13"/>
  <c r="N112" i="13"/>
  <c r="O112" i="13"/>
  <c r="P112" i="13"/>
  <c r="Q112" i="13"/>
  <c r="R112" i="13"/>
  <c r="S112" i="13"/>
  <c r="T112" i="13"/>
  <c r="U112" i="13"/>
  <c r="V112" i="13"/>
  <c r="W112" i="13"/>
  <c r="Y112" i="13"/>
  <c r="AA112" i="13"/>
  <c r="M113" i="13"/>
  <c r="N113" i="13"/>
  <c r="O113" i="13"/>
  <c r="P113" i="13"/>
  <c r="Q113" i="13"/>
  <c r="R113" i="13"/>
  <c r="S113" i="13"/>
  <c r="T113" i="13"/>
  <c r="U113" i="13"/>
  <c r="V113" i="13"/>
  <c r="W113" i="13"/>
  <c r="Y113" i="13"/>
  <c r="AA113" i="13"/>
  <c r="M114" i="13"/>
  <c r="N114" i="13"/>
  <c r="O114" i="13"/>
  <c r="P114" i="13"/>
  <c r="Q114" i="13"/>
  <c r="R114" i="13"/>
  <c r="S114" i="13"/>
  <c r="T114" i="13"/>
  <c r="U114" i="13"/>
  <c r="V114" i="13"/>
  <c r="W114" i="13"/>
  <c r="Y114" i="13"/>
  <c r="AA114" i="13"/>
  <c r="M115" i="13"/>
  <c r="N115" i="13"/>
  <c r="O115" i="13"/>
  <c r="P115" i="13"/>
  <c r="Q115" i="13"/>
  <c r="R115" i="13"/>
  <c r="S115" i="13"/>
  <c r="T115" i="13"/>
  <c r="U115" i="13"/>
  <c r="V115" i="13"/>
  <c r="W115" i="13"/>
  <c r="X115" i="13"/>
  <c r="Y115" i="13"/>
  <c r="Z115" i="13"/>
  <c r="M116" i="13"/>
  <c r="N116" i="13"/>
  <c r="O116" i="13"/>
  <c r="P116" i="13"/>
  <c r="Q116" i="13"/>
  <c r="R116" i="13"/>
  <c r="S116" i="13"/>
  <c r="T116" i="13"/>
  <c r="U116" i="13"/>
  <c r="V116" i="13"/>
  <c r="W116" i="13"/>
  <c r="X116" i="13"/>
  <c r="Y116" i="13"/>
  <c r="Z116" i="13"/>
  <c r="M117" i="13"/>
  <c r="N117" i="13"/>
  <c r="O117" i="13"/>
  <c r="P117" i="13"/>
  <c r="Q117" i="13"/>
  <c r="R117" i="13"/>
  <c r="S117" i="13"/>
  <c r="T117" i="13"/>
  <c r="U117" i="13"/>
  <c r="V117" i="13"/>
  <c r="W117" i="13"/>
  <c r="X117" i="13"/>
  <c r="Y117" i="13"/>
  <c r="Z117" i="13"/>
  <c r="M118" i="13"/>
  <c r="N118" i="13"/>
  <c r="O118" i="13"/>
  <c r="P118" i="13"/>
  <c r="Q118" i="13"/>
  <c r="R118" i="13"/>
  <c r="S118" i="13"/>
  <c r="T118" i="13"/>
  <c r="U118" i="13"/>
  <c r="V118" i="13"/>
  <c r="W118" i="13"/>
  <c r="X118" i="13"/>
  <c r="Y118" i="13"/>
  <c r="Z118" i="13"/>
  <c r="M119" i="13"/>
  <c r="N119" i="13"/>
  <c r="O119" i="13"/>
  <c r="P119" i="13"/>
  <c r="Q119" i="13"/>
  <c r="R119" i="13"/>
  <c r="S119" i="13"/>
  <c r="T119" i="13"/>
  <c r="U119" i="13"/>
  <c r="V119" i="13"/>
  <c r="W119" i="13"/>
  <c r="X119" i="13"/>
  <c r="Y119" i="13"/>
  <c r="Z119" i="13"/>
  <c r="M120" i="13"/>
  <c r="N120" i="13"/>
  <c r="O120" i="13"/>
  <c r="P120" i="13"/>
  <c r="Q120" i="13"/>
  <c r="R120" i="13"/>
  <c r="S120" i="13"/>
  <c r="T120" i="13"/>
  <c r="U120" i="13"/>
  <c r="V120" i="13"/>
  <c r="W120" i="13"/>
  <c r="X120" i="13"/>
  <c r="Y120" i="13"/>
  <c r="Z120" i="13"/>
  <c r="M121" i="13"/>
  <c r="N121" i="13"/>
  <c r="O121" i="13"/>
  <c r="P121" i="13"/>
  <c r="Q121" i="13"/>
  <c r="R121" i="13"/>
  <c r="S121" i="13"/>
  <c r="T121" i="13"/>
  <c r="U121" i="13"/>
  <c r="V121" i="13"/>
  <c r="W121" i="13"/>
  <c r="X121" i="13"/>
  <c r="Y121" i="13"/>
  <c r="Z121" i="13"/>
  <c r="H84" i="13"/>
  <c r="H97" i="13"/>
  <c r="H80" i="13"/>
  <c r="H85" i="13"/>
  <c r="H81" i="13"/>
  <c r="H88" i="13"/>
  <c r="H89" i="13"/>
  <c r="H96" i="13"/>
  <c r="H95" i="13"/>
  <c r="H94" i="13"/>
  <c r="H87" i="13"/>
  <c r="H93" i="13"/>
  <c r="H92" i="13"/>
  <c r="H79" i="13"/>
  <c r="H82" i="13"/>
  <c r="H83" i="13"/>
  <c r="H98" i="13"/>
  <c r="H86" i="13"/>
  <c r="H91" i="13"/>
  <c r="H90" i="13"/>
  <c r="X92" i="13" l="1"/>
  <c r="X90" i="13"/>
  <c r="X91" i="13"/>
  <c r="X89" i="13"/>
  <c r="V85" i="13"/>
  <c r="V80" i="13"/>
  <c r="X114" i="13"/>
  <c r="X113" i="13"/>
  <c r="X112" i="13"/>
  <c r="X110" i="13"/>
  <c r="X109" i="13"/>
  <c r="X108" i="13"/>
  <c r="X111" i="13"/>
  <c r="T80" i="13"/>
  <c r="T79" i="13"/>
  <c r="Z109" i="13"/>
  <c r="Z113" i="13"/>
  <c r="X93" i="13"/>
  <c r="Z110" i="13"/>
  <c r="Z108" i="13"/>
  <c r="W85" i="13"/>
  <c r="Z114" i="13"/>
  <c r="Z112" i="13"/>
  <c r="X94" i="13"/>
  <c r="W86" i="13"/>
  <c r="AA118" i="13"/>
  <c r="AA117" i="13"/>
  <c r="AA116" i="13"/>
  <c r="Y102" i="13"/>
  <c r="Y101" i="13"/>
  <c r="Y100" i="13"/>
  <c r="X97" i="13"/>
  <c r="W89" i="13"/>
  <c r="V81" i="13"/>
  <c r="AA121" i="13"/>
  <c r="AA120" i="13"/>
  <c r="Y106" i="13"/>
  <c r="Y105" i="13"/>
  <c r="Y104" i="13"/>
  <c r="X98" i="13"/>
  <c r="W90" i="13"/>
  <c r="V82" i="13"/>
  <c r="X96" i="13"/>
  <c r="W92" i="13"/>
  <c r="W88" i="13"/>
  <c r="V84" i="13"/>
  <c r="U80" i="13"/>
  <c r="AA119" i="13"/>
  <c r="AA115" i="13"/>
  <c r="Z111" i="13"/>
  <c r="Y107" i="13"/>
  <c r="Y103" i="13"/>
  <c r="X99" i="13"/>
  <c r="X95" i="13"/>
  <c r="W91" i="13"/>
  <c r="W87" i="13"/>
  <c r="V83" i="13"/>
  <c r="U79" i="13"/>
  <c r="J93" i="13"/>
  <c r="K93" i="13"/>
  <c r="I93" i="13"/>
  <c r="J85" i="13"/>
  <c r="K85" i="13"/>
  <c r="I85" i="13"/>
  <c r="I94" i="13"/>
  <c r="J94" i="13"/>
  <c r="K94" i="13"/>
  <c r="I86" i="13"/>
  <c r="J86" i="13"/>
  <c r="J97" i="13"/>
  <c r="K97" i="13"/>
  <c r="I97" i="13"/>
  <c r="J89" i="13"/>
  <c r="K89" i="13"/>
  <c r="I89" i="13"/>
  <c r="J81" i="13"/>
  <c r="K81" i="13"/>
  <c r="I81" i="13"/>
  <c r="I98" i="13"/>
  <c r="J98" i="13"/>
  <c r="K98" i="13"/>
  <c r="I90" i="13"/>
  <c r="J90" i="13"/>
  <c r="K90" i="13"/>
  <c r="I82" i="13"/>
  <c r="J82" i="13"/>
  <c r="K82" i="13"/>
  <c r="K96" i="13"/>
  <c r="J96" i="13"/>
  <c r="I96" i="13"/>
  <c r="K92" i="13"/>
  <c r="I92" i="13"/>
  <c r="J92" i="13"/>
  <c r="K88" i="13"/>
  <c r="J88" i="13"/>
  <c r="I88" i="13"/>
  <c r="K84" i="13"/>
  <c r="I84" i="13"/>
  <c r="J84" i="13"/>
  <c r="K80" i="13"/>
  <c r="J80" i="13"/>
  <c r="I80" i="13"/>
  <c r="I95" i="13"/>
  <c r="J95" i="13"/>
  <c r="K95" i="13"/>
  <c r="I91" i="13"/>
  <c r="K91" i="13"/>
  <c r="J91" i="13"/>
  <c r="I87" i="13"/>
  <c r="K87" i="13"/>
  <c r="I83" i="13"/>
  <c r="K83" i="13"/>
  <c r="J83" i="13"/>
  <c r="I79" i="13"/>
  <c r="J79" i="13"/>
  <c r="K79" i="13"/>
  <c r="AB78" i="13"/>
  <c r="AB77" i="13"/>
  <c r="AB76" i="13"/>
  <c r="AB75" i="13"/>
  <c r="AB74" i="13"/>
  <c r="AB73" i="13"/>
  <c r="AB72" i="13"/>
  <c r="AB71" i="13"/>
  <c r="AB70" i="13"/>
  <c r="AB69" i="13"/>
  <c r="AB68" i="13"/>
  <c r="AB67" i="13"/>
  <c r="AB66" i="13"/>
  <c r="AB65" i="13"/>
  <c r="AB64" i="13"/>
  <c r="AB63" i="13"/>
  <c r="AB62" i="13"/>
  <c r="AB61" i="13"/>
  <c r="AB60" i="13"/>
  <c r="AB59" i="13"/>
  <c r="AB58" i="13"/>
  <c r="AB57" i="13"/>
  <c r="AB56" i="13"/>
  <c r="AB55" i="13"/>
  <c r="AB54" i="13"/>
  <c r="AB53" i="13"/>
  <c r="AB52" i="13"/>
  <c r="AB51" i="13"/>
  <c r="AB50" i="13"/>
  <c r="AB49" i="13"/>
  <c r="AB48" i="13"/>
  <c r="AB47" i="13"/>
  <c r="AB46" i="13"/>
  <c r="AB45" i="13"/>
  <c r="AB44" i="13"/>
  <c r="AB43" i="13"/>
  <c r="AB42" i="13"/>
  <c r="AB40" i="13"/>
  <c r="AB39" i="13"/>
  <c r="AB38" i="13"/>
  <c r="AB37" i="13"/>
  <c r="AB36" i="13"/>
  <c r="AB35" i="13"/>
  <c r="AB34" i="13"/>
  <c r="AB33" i="13"/>
  <c r="AB32" i="13"/>
  <c r="AB31" i="13"/>
  <c r="AB30" i="13"/>
  <c r="AB29" i="13"/>
  <c r="AB28" i="13"/>
  <c r="AB27" i="13"/>
  <c r="AB26" i="13"/>
  <c r="AB25" i="13"/>
  <c r="AB24" i="13"/>
  <c r="AB23" i="13"/>
  <c r="AB22" i="13"/>
  <c r="AB21" i="13"/>
  <c r="AB19" i="13"/>
  <c r="AB18" i="13"/>
  <c r="AB17" i="13"/>
  <c r="AB16" i="13"/>
  <c r="AB15" i="13"/>
  <c r="AB14" i="13"/>
  <c r="AB13" i="13"/>
  <c r="AB12" i="13"/>
  <c r="AB11" i="13"/>
  <c r="AB10" i="13"/>
  <c r="AB9" i="13"/>
  <c r="AB8" i="13"/>
  <c r="AB7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H55" i="13"/>
  <c r="R55" i="13" l="1"/>
  <c r="Y122" i="13"/>
  <c r="C10" i="23" s="1"/>
  <c r="V122" i="13"/>
  <c r="C10" i="14" s="1"/>
  <c r="X122" i="13"/>
  <c r="C14" i="16" s="1"/>
  <c r="AA122" i="13"/>
  <c r="W122" i="13"/>
  <c r="C7" i="22" s="1"/>
  <c r="Z122" i="13"/>
  <c r="C10" i="24" s="1"/>
  <c r="S55" i="13"/>
  <c r="L91" i="13"/>
  <c r="E91" i="13" s="1"/>
  <c r="L88" i="13"/>
  <c r="E88" i="13" s="1"/>
  <c r="L92" i="13"/>
  <c r="E92" i="13" s="1"/>
  <c r="L89" i="13"/>
  <c r="E89" i="13" s="1"/>
  <c r="L85" i="13"/>
  <c r="E85" i="13" s="1"/>
  <c r="L81" i="13"/>
  <c r="L93" i="13"/>
  <c r="E93" i="13" s="1"/>
  <c r="L98" i="13"/>
  <c r="E98" i="13" s="1"/>
  <c r="L94" i="13"/>
  <c r="E94" i="13" s="1"/>
  <c r="L83" i="13"/>
  <c r="L80" i="13"/>
  <c r="L84" i="13"/>
  <c r="E84" i="13" s="1"/>
  <c r="L96" i="13"/>
  <c r="E96" i="13" s="1"/>
  <c r="L90" i="13"/>
  <c r="E90" i="13" s="1"/>
  <c r="L79" i="13"/>
  <c r="L95" i="13"/>
  <c r="E95" i="13" s="1"/>
  <c r="L82" i="13"/>
  <c r="L97" i="13"/>
  <c r="E97" i="13" s="1"/>
  <c r="K55" i="13"/>
  <c r="H38" i="13"/>
  <c r="H8" i="13"/>
  <c r="H30" i="13"/>
  <c r="H28" i="13"/>
  <c r="H7" i="13"/>
  <c r="H75" i="13"/>
  <c r="H32" i="13"/>
  <c r="H20" i="13"/>
  <c r="H67" i="13"/>
  <c r="H43" i="13"/>
  <c r="H63" i="13"/>
  <c r="H16" i="13"/>
  <c r="H23" i="13"/>
  <c r="H65" i="13"/>
  <c r="H40" i="13"/>
  <c r="H72" i="13"/>
  <c r="H71" i="13"/>
  <c r="H13" i="13"/>
  <c r="H47" i="13"/>
  <c r="H73" i="13"/>
  <c r="H45" i="13"/>
  <c r="H56" i="13"/>
  <c r="H78" i="13"/>
  <c r="H25" i="13"/>
  <c r="H52" i="13"/>
  <c r="H29" i="13"/>
  <c r="H49" i="13"/>
  <c r="H76" i="13"/>
  <c r="H19" i="13"/>
  <c r="H54" i="13"/>
  <c r="H77" i="13"/>
  <c r="H14" i="13"/>
  <c r="H22" i="13"/>
  <c r="H62" i="13"/>
  <c r="H64" i="13"/>
  <c r="H24" i="13"/>
  <c r="H21" i="13"/>
  <c r="H57" i="13"/>
  <c r="H60" i="13"/>
  <c r="H46" i="13"/>
  <c r="H69" i="13"/>
  <c r="H61" i="13"/>
  <c r="H17" i="13"/>
  <c r="H66" i="13"/>
  <c r="H68" i="13"/>
  <c r="H33" i="13"/>
  <c r="H37" i="13"/>
  <c r="H15" i="13"/>
  <c r="H31" i="13"/>
  <c r="H34" i="13"/>
  <c r="H44" i="13"/>
  <c r="D16" i="1"/>
  <c r="H12" i="13"/>
  <c r="H42" i="13"/>
  <c r="H48" i="13"/>
  <c r="H35" i="13"/>
  <c r="H9" i="13"/>
  <c r="H11" i="13"/>
  <c r="H36" i="13"/>
  <c r="H18" i="13"/>
  <c r="H27" i="13"/>
  <c r="H74" i="13"/>
  <c r="H10" i="13"/>
  <c r="H50" i="13"/>
  <c r="D17" i="1"/>
  <c r="H39" i="13"/>
  <c r="H51" i="13"/>
  <c r="H70" i="13"/>
  <c r="H26" i="13"/>
  <c r="H53" i="13"/>
  <c r="H58" i="13"/>
  <c r="H59" i="13"/>
  <c r="I102" i="13" l="1"/>
  <c r="I101" i="13"/>
  <c r="I100" i="13"/>
  <c r="I104" i="13"/>
  <c r="L104" i="13" s="1"/>
  <c r="E104" i="13" s="1"/>
  <c r="I103" i="13"/>
  <c r="L103" i="13" s="1"/>
  <c r="E103" i="13" s="1"/>
  <c r="S64" i="13"/>
  <c r="S66" i="13"/>
  <c r="S65" i="13"/>
  <c r="S69" i="13"/>
  <c r="S67" i="13"/>
  <c r="S68" i="13"/>
  <c r="S63" i="13"/>
  <c r="T72" i="13"/>
  <c r="T74" i="13"/>
  <c r="T73" i="13"/>
  <c r="T78" i="13"/>
  <c r="T76" i="13"/>
  <c r="T77" i="13"/>
  <c r="T75" i="13"/>
  <c r="R61" i="13"/>
  <c r="R62" i="13"/>
  <c r="R57" i="13"/>
  <c r="R59" i="13"/>
  <c r="R54" i="13"/>
  <c r="R58" i="13"/>
  <c r="R56" i="13"/>
  <c r="R60" i="13"/>
  <c r="Q47" i="13"/>
  <c r="Q46" i="13"/>
  <c r="Q51" i="13"/>
  <c r="Q52" i="13"/>
  <c r="Q45" i="13"/>
  <c r="Q50" i="13"/>
  <c r="Q49" i="13"/>
  <c r="Q48" i="13"/>
  <c r="P40" i="13"/>
  <c r="P39" i="13"/>
  <c r="O34" i="13"/>
  <c r="O33" i="13"/>
  <c r="O32" i="13"/>
  <c r="O31" i="13"/>
  <c r="N24" i="13"/>
  <c r="N27" i="13"/>
  <c r="N25" i="13"/>
  <c r="N26" i="13"/>
  <c r="N28" i="13"/>
  <c r="N22" i="13"/>
  <c r="N23" i="13"/>
  <c r="N19" i="13"/>
  <c r="N21" i="13"/>
  <c r="N20" i="13"/>
  <c r="N18" i="13"/>
  <c r="M13" i="13"/>
  <c r="M11" i="13"/>
  <c r="M12" i="13"/>
  <c r="N16" i="13"/>
  <c r="M10" i="13"/>
  <c r="M7" i="13"/>
  <c r="S54" i="13"/>
  <c r="T68" i="13"/>
  <c r="P35" i="13"/>
  <c r="O27" i="13"/>
  <c r="Q40" i="13"/>
  <c r="T61" i="13"/>
  <c r="S58" i="13"/>
  <c r="Q44" i="13"/>
  <c r="O18" i="13"/>
  <c r="S59" i="13"/>
  <c r="T64" i="13"/>
  <c r="T62" i="13"/>
  <c r="S56" i="13"/>
  <c r="U78" i="13"/>
  <c r="M8" i="13"/>
  <c r="R45" i="13"/>
  <c r="P36" i="13"/>
  <c r="U72" i="13"/>
  <c r="R51" i="13"/>
  <c r="M9" i="13"/>
  <c r="T65" i="13"/>
  <c r="T63" i="13"/>
  <c r="S57" i="13"/>
  <c r="T69" i="13"/>
  <c r="N17" i="13"/>
  <c r="R46" i="13"/>
  <c r="O28" i="13"/>
  <c r="T67" i="13"/>
  <c r="O21" i="13"/>
  <c r="U76" i="13"/>
  <c r="R50" i="13"/>
  <c r="P31" i="13"/>
  <c r="N13" i="13"/>
  <c r="U75" i="13"/>
  <c r="O22" i="13"/>
  <c r="S60" i="13"/>
  <c r="P34" i="13"/>
  <c r="R47" i="13"/>
  <c r="R48" i="13"/>
  <c r="P38" i="13"/>
  <c r="O25" i="13"/>
  <c r="R49" i="13"/>
  <c r="O30" i="13"/>
  <c r="P32" i="13"/>
  <c r="U74" i="13"/>
  <c r="T70" i="13"/>
  <c r="Q42" i="13"/>
  <c r="P33" i="13"/>
  <c r="P37" i="13"/>
  <c r="R52" i="13"/>
  <c r="O19" i="13"/>
  <c r="O26" i="13"/>
  <c r="N14" i="13"/>
  <c r="N15" i="13"/>
  <c r="O29" i="13"/>
  <c r="O23" i="13"/>
  <c r="U77" i="13"/>
  <c r="R53" i="13"/>
  <c r="O20" i="13"/>
  <c r="U73" i="13"/>
  <c r="T66" i="13"/>
  <c r="N11" i="13"/>
  <c r="T71" i="13"/>
  <c r="O24" i="13"/>
  <c r="Q39" i="13"/>
  <c r="N12" i="13"/>
  <c r="Q43" i="13"/>
  <c r="AB20" i="13"/>
  <c r="M6" i="13"/>
  <c r="AB83" i="13"/>
  <c r="AB79" i="13"/>
  <c r="AB82" i="13"/>
  <c r="AB81" i="13"/>
  <c r="AB80" i="13"/>
  <c r="K75" i="13"/>
  <c r="K71" i="13"/>
  <c r="K67" i="13"/>
  <c r="K63" i="13"/>
  <c r="K59" i="13"/>
  <c r="K51" i="13"/>
  <c r="K47" i="13"/>
  <c r="K38" i="13"/>
  <c r="K34" i="13"/>
  <c r="K30" i="13"/>
  <c r="K26" i="13"/>
  <c r="K22" i="13"/>
  <c r="K14" i="13"/>
  <c r="K78" i="13"/>
  <c r="K74" i="13"/>
  <c r="K70" i="13"/>
  <c r="K66" i="13"/>
  <c r="K62" i="13"/>
  <c r="K58" i="13"/>
  <c r="K54" i="13"/>
  <c r="K50" i="13"/>
  <c r="K46" i="13"/>
  <c r="K42" i="13"/>
  <c r="K37" i="13"/>
  <c r="K33" i="13"/>
  <c r="K29" i="13"/>
  <c r="K25" i="13"/>
  <c r="K21" i="13"/>
  <c r="K17" i="13"/>
  <c r="K13" i="13"/>
  <c r="K77" i="13"/>
  <c r="K73" i="13"/>
  <c r="K69" i="13"/>
  <c r="K65" i="13"/>
  <c r="K61" i="13"/>
  <c r="K57" i="13"/>
  <c r="K53" i="13"/>
  <c r="K49" i="13"/>
  <c r="K45" i="13"/>
  <c r="K40" i="13"/>
  <c r="K36" i="13"/>
  <c r="K32" i="13"/>
  <c r="K28" i="13"/>
  <c r="K24" i="13"/>
  <c r="K16" i="13"/>
  <c r="K12" i="13"/>
  <c r="K76" i="13"/>
  <c r="K72" i="13"/>
  <c r="K68" i="13"/>
  <c r="K64" i="13"/>
  <c r="K60" i="13"/>
  <c r="K56" i="13"/>
  <c r="K52" i="13"/>
  <c r="K48" i="13"/>
  <c r="K44" i="13"/>
  <c r="K39" i="13"/>
  <c r="K35" i="13"/>
  <c r="K31" i="13"/>
  <c r="K27" i="13"/>
  <c r="K23" i="13"/>
  <c r="K15" i="13"/>
  <c r="J75" i="13"/>
  <c r="J71" i="13"/>
  <c r="J67" i="13"/>
  <c r="J63" i="13"/>
  <c r="J59" i="13"/>
  <c r="J55" i="13"/>
  <c r="J51" i="13"/>
  <c r="J47" i="13"/>
  <c r="J38" i="13"/>
  <c r="J34" i="13"/>
  <c r="J30" i="13"/>
  <c r="J26" i="13"/>
  <c r="J22" i="13"/>
  <c r="J18" i="13"/>
  <c r="J14" i="13"/>
  <c r="J10" i="13"/>
  <c r="J78" i="13"/>
  <c r="J74" i="13"/>
  <c r="J70" i="13"/>
  <c r="J66" i="13"/>
  <c r="J62" i="13"/>
  <c r="J58" i="13"/>
  <c r="J54" i="13"/>
  <c r="J50" i="13"/>
  <c r="J46" i="13"/>
  <c r="J42" i="13"/>
  <c r="J37" i="13"/>
  <c r="J33" i="13"/>
  <c r="J29" i="13"/>
  <c r="J25" i="13"/>
  <c r="J21" i="13"/>
  <c r="J17" i="13"/>
  <c r="J13" i="13"/>
  <c r="J9" i="13"/>
  <c r="J77" i="13"/>
  <c r="J73" i="13"/>
  <c r="J69" i="13"/>
  <c r="J65" i="13"/>
  <c r="J61" i="13"/>
  <c r="J57" i="13"/>
  <c r="J53" i="13"/>
  <c r="J49" i="13"/>
  <c r="J45" i="13"/>
  <c r="J36" i="13"/>
  <c r="J32" i="13"/>
  <c r="J28" i="13"/>
  <c r="J24" i="13"/>
  <c r="J20" i="13"/>
  <c r="J16" i="13"/>
  <c r="J76" i="13"/>
  <c r="J72" i="13"/>
  <c r="J68" i="13"/>
  <c r="J64" i="13"/>
  <c r="J60" i="13"/>
  <c r="J56" i="13"/>
  <c r="J52" i="13"/>
  <c r="J48" i="13"/>
  <c r="J44" i="13"/>
  <c r="J39" i="13"/>
  <c r="J35" i="13"/>
  <c r="J27" i="13"/>
  <c r="J23" i="13"/>
  <c r="J19" i="13"/>
  <c r="J15" i="13"/>
  <c r="J11" i="13"/>
  <c r="J6" i="13"/>
  <c r="I75" i="13"/>
  <c r="I71" i="13"/>
  <c r="I67" i="13"/>
  <c r="I63" i="13"/>
  <c r="I59" i="13"/>
  <c r="I55" i="13"/>
  <c r="I51" i="13"/>
  <c r="I47" i="13"/>
  <c r="I43" i="13"/>
  <c r="I38" i="13"/>
  <c r="I34" i="13"/>
  <c r="I30" i="13"/>
  <c r="I26" i="13"/>
  <c r="I22" i="13"/>
  <c r="I18" i="13"/>
  <c r="I14" i="13"/>
  <c r="I10" i="13"/>
  <c r="I78" i="13"/>
  <c r="I74" i="13"/>
  <c r="I70" i="13"/>
  <c r="I66" i="13"/>
  <c r="I62" i="13"/>
  <c r="I58" i="13"/>
  <c r="I54" i="13"/>
  <c r="I50" i="13"/>
  <c r="I46" i="13"/>
  <c r="I42" i="13"/>
  <c r="I37" i="13"/>
  <c r="I33" i="13"/>
  <c r="I29" i="13"/>
  <c r="I25" i="13"/>
  <c r="I21" i="13"/>
  <c r="I17" i="13"/>
  <c r="I13" i="13"/>
  <c r="I9" i="13"/>
  <c r="I77" i="13"/>
  <c r="I73" i="13"/>
  <c r="I69" i="13"/>
  <c r="I65" i="13"/>
  <c r="I61" i="13"/>
  <c r="I57" i="13"/>
  <c r="I53" i="13"/>
  <c r="I49" i="13"/>
  <c r="I45" i="13"/>
  <c r="I40" i="13"/>
  <c r="I36" i="13"/>
  <c r="I32" i="13"/>
  <c r="I28" i="13"/>
  <c r="I24" i="13"/>
  <c r="I20" i="13"/>
  <c r="I16" i="13"/>
  <c r="I12" i="13"/>
  <c r="I8" i="13"/>
  <c r="I76" i="13"/>
  <c r="I72" i="13"/>
  <c r="I68" i="13"/>
  <c r="I64" i="13"/>
  <c r="I60" i="13"/>
  <c r="I56" i="13"/>
  <c r="I52" i="13"/>
  <c r="I48" i="13"/>
  <c r="I44" i="13"/>
  <c r="I39" i="13"/>
  <c r="I35" i="13"/>
  <c r="I31" i="13"/>
  <c r="I27" i="13"/>
  <c r="I23" i="13"/>
  <c r="I19" i="13"/>
  <c r="I15" i="13"/>
  <c r="I11" i="13"/>
  <c r="I7" i="13"/>
  <c r="J43" i="13" s="1"/>
  <c r="I6" i="13"/>
  <c r="J87" i="13" s="1"/>
  <c r="L87" i="13" s="1"/>
  <c r="E87" i="13" s="1"/>
  <c r="J109" i="13" l="1"/>
  <c r="L109" i="13" s="1"/>
  <c r="E109" i="13" s="1"/>
  <c r="J102" i="13"/>
  <c r="L102" i="13" s="1"/>
  <c r="E102" i="13" s="1"/>
  <c r="J99" i="13"/>
  <c r="L99" i="13" s="1"/>
  <c r="E99" i="13" s="1"/>
  <c r="J40" i="13"/>
  <c r="L40" i="13" s="1"/>
  <c r="E40" i="13" s="1"/>
  <c r="Q122" i="13"/>
  <c r="C15" i="7" s="1"/>
  <c r="R122" i="13"/>
  <c r="C14" i="19" s="1"/>
  <c r="S122" i="13"/>
  <c r="C11" i="20" s="1"/>
  <c r="O122" i="13"/>
  <c r="C10" i="5" s="1"/>
  <c r="P122" i="13"/>
  <c r="C11" i="6" s="1"/>
  <c r="N122" i="13"/>
  <c r="C19" i="9" s="1"/>
  <c r="U122" i="13"/>
  <c r="C7" i="21" s="1"/>
  <c r="T122" i="13"/>
  <c r="C11" i="10" s="1"/>
  <c r="M122" i="13"/>
  <c r="C12" i="3" s="1"/>
  <c r="J31" i="13"/>
  <c r="L31" i="13" s="1"/>
  <c r="E31" i="13" s="1"/>
  <c r="AB84" i="13"/>
  <c r="J7" i="13"/>
  <c r="K106" i="13" s="1"/>
  <c r="L106" i="13" s="1"/>
  <c r="E106" i="13" s="1"/>
  <c r="L66" i="13"/>
  <c r="E66" i="13" s="1"/>
  <c r="L68" i="13"/>
  <c r="E68" i="13" s="1"/>
  <c r="L67" i="13"/>
  <c r="E67" i="13" s="1"/>
  <c r="L65" i="13"/>
  <c r="E65" i="13" s="1"/>
  <c r="L64" i="13"/>
  <c r="E64" i="13" s="1"/>
  <c r="L57" i="13"/>
  <c r="E57" i="13" s="1"/>
  <c r="L63" i="13"/>
  <c r="E63" i="13" s="1"/>
  <c r="L56" i="13"/>
  <c r="E56" i="13" s="1"/>
  <c r="L55" i="13"/>
  <c r="E55" i="13" s="1"/>
  <c r="L59" i="13"/>
  <c r="E59" i="13" s="1"/>
  <c r="L58" i="13"/>
  <c r="E58" i="13" s="1"/>
  <c r="J8" i="13"/>
  <c r="J12" i="13"/>
  <c r="L12" i="13" s="1"/>
  <c r="E12" i="13" s="1"/>
  <c r="L54" i="13"/>
  <c r="E54" i="13" s="1"/>
  <c r="L27" i="13"/>
  <c r="E27" i="13" s="1"/>
  <c r="L16" i="13"/>
  <c r="E16" i="13" s="1"/>
  <c r="L32" i="13"/>
  <c r="E32" i="13" s="1"/>
  <c r="L21" i="13"/>
  <c r="E21" i="13" s="1"/>
  <c r="L49" i="13"/>
  <c r="E49" i="13" s="1"/>
  <c r="E81" i="13"/>
  <c r="L37" i="13"/>
  <c r="E37" i="13" s="1"/>
  <c r="L70" i="13"/>
  <c r="E70" i="13" s="1"/>
  <c r="L26" i="13"/>
  <c r="E26" i="13" s="1"/>
  <c r="L48" i="13"/>
  <c r="E48" i="13" s="1"/>
  <c r="E80" i="13"/>
  <c r="L42" i="13"/>
  <c r="E42" i="13" s="1"/>
  <c r="L51" i="13"/>
  <c r="E51" i="13" s="1"/>
  <c r="L39" i="13"/>
  <c r="E39" i="13" s="1"/>
  <c r="L72" i="13"/>
  <c r="E72" i="13" s="1"/>
  <c r="L50" i="13"/>
  <c r="E50" i="13" s="1"/>
  <c r="L75" i="13"/>
  <c r="E75" i="13" s="1"/>
  <c r="E83" i="13"/>
  <c r="L23" i="13"/>
  <c r="E23" i="13" s="1"/>
  <c r="L44" i="13"/>
  <c r="E44" i="13" s="1"/>
  <c r="L60" i="13"/>
  <c r="E60" i="13" s="1"/>
  <c r="L76" i="13"/>
  <c r="E76" i="13" s="1"/>
  <c r="L28" i="13"/>
  <c r="E28" i="13" s="1"/>
  <c r="L45" i="13"/>
  <c r="E45" i="13" s="1"/>
  <c r="L61" i="13"/>
  <c r="E61" i="13" s="1"/>
  <c r="L77" i="13"/>
  <c r="E77" i="13" s="1"/>
  <c r="L17" i="13"/>
  <c r="E17" i="13" s="1"/>
  <c r="L33" i="13"/>
  <c r="E33" i="13" s="1"/>
  <c r="E82" i="13"/>
  <c r="L22" i="13"/>
  <c r="E22" i="13" s="1"/>
  <c r="L47" i="13"/>
  <c r="E47" i="13" s="1"/>
  <c r="E79" i="13"/>
  <c r="L35" i="13"/>
  <c r="E35" i="13" s="1"/>
  <c r="L24" i="13"/>
  <c r="E24" i="13" s="1"/>
  <c r="L73" i="13"/>
  <c r="E73" i="13" s="1"/>
  <c r="L13" i="13"/>
  <c r="E13" i="13" s="1"/>
  <c r="L29" i="13"/>
  <c r="E29" i="13" s="1"/>
  <c r="L46" i="13"/>
  <c r="E46" i="13" s="1"/>
  <c r="L62" i="13"/>
  <c r="E62" i="13" s="1"/>
  <c r="L78" i="13"/>
  <c r="E78" i="13" s="1"/>
  <c r="L34" i="13"/>
  <c r="E34" i="13" s="1"/>
  <c r="L15" i="13"/>
  <c r="E15" i="13" s="1"/>
  <c r="L52" i="13"/>
  <c r="E52" i="13" s="1"/>
  <c r="L36" i="13"/>
  <c r="E36" i="13" s="1"/>
  <c r="L53" i="13"/>
  <c r="E53" i="13" s="1"/>
  <c r="L69" i="13"/>
  <c r="E69" i="13" s="1"/>
  <c r="L25" i="13"/>
  <c r="E25" i="13" s="1"/>
  <c r="L74" i="13"/>
  <c r="E74" i="13" s="1"/>
  <c r="L14" i="13"/>
  <c r="E14" i="13" s="1"/>
  <c r="L30" i="13"/>
  <c r="E30" i="13" s="1"/>
  <c r="L38" i="13"/>
  <c r="E38" i="13" s="1"/>
  <c r="L71" i="13"/>
  <c r="E71" i="13" s="1"/>
  <c r="D6" i="1"/>
  <c r="D15" i="1"/>
  <c r="D5" i="1"/>
  <c r="D13" i="1"/>
  <c r="K6" i="13" l="1"/>
  <c r="L6" i="13" s="1"/>
  <c r="E6" i="13" s="1"/>
  <c r="K101" i="13"/>
  <c r="L101" i="13" s="1"/>
  <c r="E101" i="13" s="1"/>
  <c r="K105" i="13"/>
  <c r="L105" i="13" s="1"/>
  <c r="E105" i="13" s="1"/>
  <c r="K86" i="13"/>
  <c r="L86" i="13" s="1"/>
  <c r="E86" i="13" s="1"/>
  <c r="K10" i="13"/>
  <c r="L10" i="13" s="1"/>
  <c r="E10" i="13" s="1"/>
  <c r="K100" i="13"/>
  <c r="L100" i="13" s="1"/>
  <c r="E100" i="13" s="1"/>
  <c r="K43" i="13"/>
  <c r="L43" i="13" s="1"/>
  <c r="E43" i="13" s="1"/>
  <c r="K7" i="13"/>
  <c r="K8" i="13"/>
  <c r="L8" i="13" s="1"/>
  <c r="E8" i="13" s="1"/>
  <c r="AB85" i="13"/>
  <c r="AB122" i="13" s="1"/>
  <c r="K18" i="13"/>
  <c r="L18" i="13" s="1"/>
  <c r="E18" i="13" s="1"/>
  <c r="K9" i="13"/>
  <c r="L9" i="13" s="1"/>
  <c r="E9" i="13" s="1"/>
  <c r="K20" i="13"/>
  <c r="L20" i="13" s="1"/>
  <c r="E20" i="13" s="1"/>
  <c r="K19" i="13"/>
  <c r="L19" i="13" s="1"/>
  <c r="E19" i="13" s="1"/>
  <c r="K11" i="13"/>
  <c r="L11" i="13" s="1"/>
  <c r="E11" i="13" s="1"/>
  <c r="D12" i="1"/>
  <c r="D8" i="1"/>
  <c r="L7" i="13" l="1"/>
  <c r="D14" i="1"/>
  <c r="D7" i="1"/>
  <c r="E7" i="13" l="1"/>
  <c r="D10" i="1"/>
  <c r="D9" i="1"/>
  <c r="F12" i="2" l="1"/>
  <c r="F13" i="2"/>
  <c r="F10" i="2"/>
  <c r="F11" i="2"/>
  <c r="F8" i="2"/>
  <c r="F9" i="2"/>
  <c r="F7" i="2"/>
  <c r="F6" i="2"/>
  <c r="F4" i="2"/>
  <c r="F5" i="2"/>
  <c r="D11" i="1"/>
</calcChain>
</file>

<file path=xl/sharedStrings.xml><?xml version="1.0" encoding="utf-8"?>
<sst xmlns="http://schemas.openxmlformats.org/spreadsheetml/2006/main" count="615" uniqueCount="217">
  <si>
    <t>Click on a topic below to see the proficiency statements</t>
  </si>
  <si>
    <t>Term</t>
  </si>
  <si>
    <t>Topic</t>
  </si>
  <si>
    <t>My Rating</t>
  </si>
  <si>
    <t>Progress</t>
  </si>
  <si>
    <t>M</t>
  </si>
  <si>
    <t>On this page you can enter your Topic Review Scores</t>
  </si>
  <si>
    <t>Click here to see the areas you have identified as needing improvement</t>
  </si>
  <si>
    <t>Probability</t>
  </si>
  <si>
    <t>Areas for Improvement</t>
  </si>
  <si>
    <t>Click here to go back to the overview page</t>
  </si>
  <si>
    <t>Statements</t>
  </si>
  <si>
    <t>*TMSN*</t>
  </si>
  <si>
    <t>Video</t>
  </si>
  <si>
    <t>Section</t>
  </si>
  <si>
    <t>T</t>
  </si>
  <si>
    <t>-</t>
  </si>
  <si>
    <t>S</t>
  </si>
  <si>
    <t>Use the drop-down list to select one of T, M, S or N to indicate how well the statement applies to you</t>
  </si>
  <si>
    <t>MyMaths</t>
  </si>
  <si>
    <t>This sheet is where all the calculations to find your areas for improvement are; the tables are a bit messy so all the text is the same colour as the background but it is still there so don't delete or alter this page.</t>
  </si>
  <si>
    <t>A</t>
  </si>
  <si>
    <t>B</t>
  </si>
  <si>
    <t>C</t>
  </si>
  <si>
    <t>N</t>
  </si>
  <si>
    <t>D</t>
  </si>
  <si>
    <t>I can describe the likely outcomes of events using the language of probability and understand the probability scale</t>
  </si>
  <si>
    <t>I can find and justify probabilities based on equally likely outcomes (for example, roll of a dice)</t>
  </si>
  <si>
    <t>I understand experimental probability and can record data from a simple experiment into a frequency table</t>
  </si>
  <si>
    <t>I can evaluate the expected probability of an event</t>
  </si>
  <si>
    <t>Search No.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</si>
  <si>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- Understand </t>
    </r>
    <r>
      <rPr>
        <b/>
        <sz val="11"/>
        <color theme="1"/>
        <rFont val="Calibri"/>
        <family val="2"/>
        <scheme val="minor"/>
      </rPr>
      <t>none</t>
    </r>
    <r>
      <rPr>
        <sz val="11"/>
        <color theme="1"/>
        <rFont val="Calibri"/>
        <family val="2"/>
        <scheme val="minor"/>
      </rPr>
      <t xml:space="preserve"> of it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</si>
  <si>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- Understand </t>
    </r>
    <r>
      <rPr>
        <b/>
        <sz val="11"/>
        <color theme="1"/>
        <rFont val="Calibri"/>
        <family val="2"/>
        <scheme val="minor"/>
      </rPr>
      <t>some</t>
    </r>
    <r>
      <rPr>
        <sz val="11"/>
        <color theme="1"/>
        <rFont val="Calibri"/>
        <family val="2"/>
        <scheme val="minor"/>
      </rPr>
      <t xml:space="preserve"> of it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</si>
  <si>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Mostly</t>
    </r>
    <r>
      <rPr>
        <sz val="11"/>
        <color theme="1"/>
        <rFont val="Calibri"/>
        <family val="2"/>
        <scheme val="minor"/>
      </rPr>
      <t xml:space="preserve"> understand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</si>
  <si>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Totally</t>
    </r>
    <r>
      <rPr>
        <sz val="11"/>
        <color theme="1"/>
        <rFont val="Calibri"/>
        <family val="2"/>
        <scheme val="minor"/>
      </rPr>
      <t xml:space="preserve"> understand</t>
    </r>
  </si>
  <si>
    <t>KEY</t>
  </si>
  <si>
    <r>
      <rPr>
        <b/>
        <sz val="9"/>
        <color theme="1"/>
        <rFont val="Calibri"/>
        <family val="2"/>
        <scheme val="minor"/>
      </rPr>
      <t>Green</t>
    </r>
    <r>
      <rPr>
        <sz val="9"/>
        <color theme="1"/>
        <rFont val="Calibri"/>
        <family val="2"/>
        <scheme val="minor"/>
      </rPr>
      <t xml:space="preserve"> - on or above expected progress</t>
    </r>
  </si>
  <si>
    <r>
      <rPr>
        <b/>
        <sz val="9"/>
        <color theme="1"/>
        <rFont val="Calibri"/>
        <family val="2"/>
        <scheme val="minor"/>
      </rPr>
      <t>Orange</t>
    </r>
    <r>
      <rPr>
        <sz val="9"/>
        <color theme="1"/>
        <rFont val="Calibri"/>
        <family val="2"/>
        <scheme val="minor"/>
      </rPr>
      <t xml:space="preserve"> - just below expected progress</t>
    </r>
  </si>
  <si>
    <r>
      <rPr>
        <b/>
        <sz val="9"/>
        <color theme="1"/>
        <rFont val="Calibri"/>
        <family val="2"/>
        <scheme val="minor"/>
      </rPr>
      <t>Red</t>
    </r>
    <r>
      <rPr>
        <sz val="9"/>
        <color theme="1"/>
        <rFont val="Calibri"/>
        <family val="2"/>
        <scheme val="minor"/>
      </rPr>
      <t xml:space="preserve"> - below expected progress</t>
    </r>
  </si>
  <si>
    <t>Graphs</t>
  </si>
  <si>
    <t>I understand the notation of powers and can recall the first 12 square numbers and first 5 cube numbers and their associated roots</t>
  </si>
  <si>
    <t>I can collect like terms including those with powers and both negative and positive coefficients</t>
  </si>
  <si>
    <t>I can expand a single bracket and collect like terms</t>
  </si>
  <si>
    <t>I can expand double bracket and collect like terms   (2x - 10)(x+3)</t>
  </si>
  <si>
    <t>I know the difference between expressions, equations and formulae</t>
  </si>
  <si>
    <t>I can multiply and divide with algebraic terms</t>
  </si>
  <si>
    <t>I can solve word problems where I have to find the area and perimeter in order to solve the problem</t>
  </si>
  <si>
    <t>I can convert numbers between fractions, decimals and percentages</t>
  </si>
  <si>
    <t xml:space="preserve">I can solve simple linear equations with two steps of working in them, for example 2x + 7 = 13 </t>
  </si>
  <si>
    <t>I can solve linear equations with fractions in them</t>
  </si>
  <si>
    <t>I can solve linear equations with brackets</t>
  </si>
  <si>
    <t>I can solve linear equations where x appears on both sides of the equation</t>
  </si>
  <si>
    <t>I can solve linear equations with brackets, fractions and unknowns on both sides</t>
  </si>
  <si>
    <t>I understand that all straight line graphs have the form y=mx+c and I know what the m and c stand for</t>
  </si>
  <si>
    <t>I can work out the equation of a line given two points</t>
  </si>
  <si>
    <t>I can find the equation of a parallel line given one point</t>
  </si>
  <si>
    <t>I know how to find the volume of a cylinder</t>
  </si>
  <si>
    <t>I can use mathematical reasoning to solve problems involving volume and capacity</t>
  </si>
  <si>
    <t xml:space="preserve"> I can compare experimental and theoretical probabilities in simple contexts.</t>
  </si>
  <si>
    <t>I understand the probability of an event not occurring given the probability of it occurring</t>
  </si>
  <si>
    <t>I can use listing or a sample space diagram to organise the probability of two events occurring</t>
  </si>
  <si>
    <t>Book</t>
  </si>
  <si>
    <t>I can use rounding to estimate a calculation by rounding to 1 significant figure</t>
  </si>
  <si>
    <t>I can round any number to any number of significant places</t>
  </si>
  <si>
    <t>I can round any number to any number of decimal places</t>
  </si>
  <si>
    <t>Powers</t>
  </si>
  <si>
    <t>Algebra</t>
  </si>
  <si>
    <t>Right Angled Triangles</t>
  </si>
  <si>
    <t>Fractions &amp; Percentages</t>
  </si>
  <si>
    <t>Area &amp; Volume</t>
  </si>
  <si>
    <t>Estimation &amp; Measures</t>
  </si>
  <si>
    <t>Ratio &amp; Proportion</t>
  </si>
  <si>
    <t>Sequences &amp; Sets</t>
  </si>
  <si>
    <t>Linear Inequalities</t>
  </si>
  <si>
    <t>N9.1 POWERS</t>
  </si>
  <si>
    <t>I know and can use the index laws for multiplication, division and brackets</t>
  </si>
  <si>
    <t>I understand what a negative power means can  evaluate terms involving negative powers</t>
  </si>
  <si>
    <t>I understand what a fractional power means can  evaluate terms involving fractional powers</t>
  </si>
  <si>
    <t>I can change a normal number into standard form and visa versa</t>
  </si>
  <si>
    <t>I can enter numbers in standard form into my calculator and can interpret the answer when shown in standard form on my calculator</t>
  </si>
  <si>
    <t>I can complete calculations in standard form both with and without a calculator</t>
  </si>
  <si>
    <t>A9.1 ALGEBRA</t>
  </si>
  <si>
    <t>I can substitute both positive and negative values into an expression and know the order of operations</t>
  </si>
  <si>
    <t>I can solve quadratics by factorising</t>
  </si>
  <si>
    <t>S9.1 RIGHT ANGLED TRIANGLES</t>
  </si>
  <si>
    <t>I know and can apply Pythagoras to a right angled triangle</t>
  </si>
  <si>
    <t>I know the trigonometry ratios for right angled triangles and can identify the sides of a triangle in relation to an angle (opposite, adjacent and hypotenuse)</t>
  </si>
  <si>
    <t>I can use the Trigonometry ratios to find an unknown side</t>
  </si>
  <si>
    <t>I can use the Trigonometry ratios to find an unknown angle</t>
  </si>
  <si>
    <t>I can solve word problems involving right angles triangles by first drawing a sketch of the triangle</t>
  </si>
  <si>
    <t>I know when to use Pythagoras and when to use trigonometry and can confidently apply to problems</t>
  </si>
  <si>
    <t>N9.2 FRACTIONS &amp; PERCENTAGES</t>
  </si>
  <si>
    <t>I can work comfortably with percentages, finding a percentage of an amount, percentage increase and decrease</t>
  </si>
  <si>
    <t>I can add, subtract, multiply and divide with fractions</t>
  </si>
  <si>
    <t>I can write a recurring decimal as a fraction using an algebraic method</t>
  </si>
  <si>
    <t>I can find the multiplier to find a percentage increase and decrease on my calculator</t>
  </si>
  <si>
    <t>I can find the reverse percentage, i.e., the original amount given the percentage change and the final amount</t>
  </si>
  <si>
    <t>S9.2 AREA &amp; VOLUME</t>
  </si>
  <si>
    <t>I can change the subject of the formula when the subject appears more than once</t>
  </si>
  <si>
    <t>I can change the subject of the formula when the equation has powers and roots in it</t>
  </si>
  <si>
    <t>I know the formula for the areas of a triangle, rectangle, kite, parallelogram, circle and trapezium and can find the area and perimeter of these shapes (Year 8)</t>
  </si>
  <si>
    <t>I know how to find the surface area of a cuboid and other right prisms</t>
  </si>
  <si>
    <t>I know the definition of a prism and can find it's volume</t>
  </si>
  <si>
    <t>I know how to convert from units of metric measure in length, area and volume,  for example 1 cm2  = 100 mm2</t>
  </si>
  <si>
    <t>N9.3 ESTIMATION &amp; MEASURES</t>
  </si>
  <si>
    <t>I know how to get my calculator to round for me</t>
  </si>
  <si>
    <t>I can write down the bounds of any rounded number</t>
  </si>
  <si>
    <t>I can use the bounds to find the min and max of rounded calculations</t>
  </si>
  <si>
    <t>I can calculate the percentage error as a result of rounding</t>
  </si>
  <si>
    <t>I know how to apply the formulae for speed, density and pressure and know their associated units</t>
  </si>
  <si>
    <t>I know how to convert from units of metric measure in length, area and volume, for example 1 cm2  = 100 mm2</t>
  </si>
  <si>
    <t>R9.1 RATIO &amp; PROPORTION</t>
  </si>
  <si>
    <t>I can simplify a ratio.</t>
  </si>
  <si>
    <t>I can divide a quantity into two or more parts given a ratio, for example share £25 in a ratio of 2:3</t>
  </si>
  <si>
    <t>I know how to find the cost of 7 items given the costs of 5</t>
  </si>
  <si>
    <t>I can solve multi step word problems involving ratio</t>
  </si>
  <si>
    <t>I can solve problems with an algebraic ratio</t>
  </si>
  <si>
    <t>I can solve problems with similar triangles to find unknown sides</t>
  </si>
  <si>
    <t>I can prove that two shapes are similar</t>
  </si>
  <si>
    <t>A9.2 GRAPHS</t>
  </si>
  <si>
    <t>I can plot linear, cubic and quadratic graphs using a table of values</t>
  </si>
  <si>
    <t>I can recognise the general shape of a graph by it's equation</t>
  </si>
  <si>
    <t>I can find the equation of a perpendicular line given the equation and a point it passes through</t>
  </si>
  <si>
    <t>I can use a graph to find approximate solutions of equations by using intercepts</t>
  </si>
  <si>
    <t>Simultaneous Equations</t>
  </si>
  <si>
    <t>A9.4 SIMULTANEOUS EQUATIONS</t>
  </si>
  <si>
    <t>I can solve simultaneous equations using an algebraic method</t>
  </si>
  <si>
    <t>I can solve simultaneous equations using a graphical method</t>
  </si>
  <si>
    <t>I can create a set of simultaneous equations from a word problem</t>
  </si>
  <si>
    <t>A9.3 SEQUENCES &amp; SETS</t>
  </si>
  <si>
    <t>I can produce a sequence by substituting into a given formula</t>
  </si>
  <si>
    <t>I can generate the nth term of a linear sequence given either the sequence or a set of diagrams</t>
  </si>
  <si>
    <t>I can solve problems involving geometric sequences and Fibonacci type sequences</t>
  </si>
  <si>
    <t>I can generate the nth term for a quadratic sequence</t>
  </si>
  <si>
    <t>I know the notation associated with set theory and can identify the appropriate region on a Venn diagram</t>
  </si>
  <si>
    <t>I can use Venn diagrams to help me solve problems</t>
  </si>
  <si>
    <t>A9.5 LINEAR INEQUALITIES</t>
  </si>
  <si>
    <t>I understand the notation of an inequality and can demonstrate this on a number line</t>
  </si>
  <si>
    <t>I can solve a linear inequality with one unknown</t>
  </si>
  <si>
    <t>I can solve graphical inequalities by shading the appropriate region on a graph or identifying a shaded region</t>
  </si>
  <si>
    <t>P9.1 PROBABILITY</t>
  </si>
  <si>
    <t>I can use tree diagram to help me solve probability problems</t>
  </si>
  <si>
    <t>I can use Venn diagrams to help me solve probability problems</t>
  </si>
  <si>
    <t>I can solve conditional probability problems using both a Venn and Tree Diagram</t>
  </si>
  <si>
    <t>6,7</t>
  </si>
  <si>
    <t>[KS4] Ch3: Angles &amp; Polygons</t>
  </si>
  <si>
    <t>[KS4] Ch4: Handling Data 1</t>
  </si>
  <si>
    <r>
      <rPr>
        <b/>
        <sz val="11"/>
        <color theme="1"/>
        <rFont val="Calibri"/>
        <family val="2"/>
        <scheme val="minor"/>
      </rPr>
      <t>3C</t>
    </r>
    <r>
      <rPr>
        <sz val="11"/>
        <color theme="1"/>
        <rFont val="Calibri"/>
        <family val="2"/>
        <scheme val="minor"/>
      </rPr>
      <t xml:space="preserve"> Ch 11</t>
    </r>
  </si>
  <si>
    <r>
      <rPr>
        <b/>
        <sz val="11"/>
        <color theme="1"/>
        <rFont val="Calibri"/>
        <family val="2"/>
        <scheme val="minor"/>
      </rPr>
      <t>3B, 3C</t>
    </r>
    <r>
      <rPr>
        <sz val="11"/>
        <color theme="1"/>
        <rFont val="Calibri"/>
        <family val="2"/>
        <scheme val="minor"/>
      </rPr>
      <t xml:space="preserve"> Ch 11</t>
    </r>
  </si>
  <si>
    <t>I can factorise an expression by taking out the highest common factor, 
for example, 2x2 + 6x = 2x(x + 3)</t>
  </si>
  <si>
    <t>I can factorise a quadratic into a double brackets where the coefficient of x2 is 1</t>
  </si>
  <si>
    <t>I can factorise a quadratic into a double brackets where the coefficient of x2 is bigger than 1</t>
  </si>
  <si>
    <t>I can draw and interpret distance/time and speed/time graphs</t>
  </si>
  <si>
    <r>
      <rPr>
        <b/>
        <sz val="11"/>
        <color theme="1"/>
        <rFont val="Calibri"/>
        <family val="2"/>
        <scheme val="minor"/>
      </rPr>
      <t>3B, 3C</t>
    </r>
    <r>
      <rPr>
        <sz val="11"/>
        <color theme="1"/>
        <rFont val="Calibri"/>
        <family val="2"/>
        <scheme val="minor"/>
      </rPr>
      <t xml:space="preserve"> Ch 10</t>
    </r>
  </si>
  <si>
    <r>
      <rPr>
        <b/>
        <sz val="11"/>
        <color theme="1"/>
        <rFont val="Calibri"/>
        <family val="2"/>
        <scheme val="minor"/>
      </rPr>
      <t>3C</t>
    </r>
    <r>
      <rPr>
        <sz val="11"/>
        <color theme="1"/>
        <rFont val="Calibri"/>
        <family val="2"/>
        <scheme val="minor"/>
      </rPr>
      <t xml:space="preserve"> Ch 3</t>
    </r>
  </si>
  <si>
    <r>
      <rPr>
        <b/>
        <sz val="11"/>
        <color theme="1"/>
        <rFont val="Calibri"/>
        <family val="2"/>
        <scheme val="minor"/>
      </rPr>
      <t>3B</t>
    </r>
    <r>
      <rPr>
        <sz val="11"/>
        <color theme="1"/>
        <rFont val="Calibri"/>
        <family val="2"/>
        <scheme val="minor"/>
      </rPr>
      <t xml:space="preserve"> Ch 10</t>
    </r>
  </si>
  <si>
    <r>
      <rPr>
        <b/>
        <sz val="11"/>
        <color theme="1"/>
        <rFont val="Calibri"/>
        <family val="2"/>
        <scheme val="minor"/>
      </rPr>
      <t>3C</t>
    </r>
    <r>
      <rPr>
        <sz val="11"/>
        <color theme="1"/>
        <rFont val="Calibri"/>
        <family val="2"/>
        <scheme val="minor"/>
      </rPr>
      <t xml:space="preserve"> Ch 12</t>
    </r>
  </si>
  <si>
    <r>
      <rPr>
        <b/>
        <sz val="11"/>
        <color theme="1"/>
        <rFont val="Calibri"/>
        <family val="2"/>
        <scheme val="minor"/>
      </rPr>
      <t>3C</t>
    </r>
    <r>
      <rPr>
        <sz val="11"/>
        <color theme="1"/>
        <rFont val="Calibri"/>
        <family val="2"/>
        <scheme val="minor"/>
      </rPr>
      <t xml:space="preserve"> Ch 14</t>
    </r>
  </si>
  <si>
    <r>
      <rPr>
        <b/>
        <sz val="11"/>
        <color theme="1"/>
        <rFont val="Calibri"/>
        <family val="2"/>
        <scheme val="minor"/>
      </rPr>
      <t>3C</t>
    </r>
    <r>
      <rPr>
        <sz val="11"/>
        <color theme="1"/>
        <rFont val="Calibri"/>
        <family val="2"/>
        <scheme val="minor"/>
      </rPr>
      <t xml:space="preserve"> Ch 12, 14</t>
    </r>
  </si>
  <si>
    <r>
      <rPr>
        <b/>
        <sz val="11"/>
        <color theme="1"/>
        <rFont val="Calibri"/>
        <family val="2"/>
        <scheme val="minor"/>
      </rPr>
      <t>3C</t>
    </r>
    <r>
      <rPr>
        <sz val="11"/>
        <color theme="1"/>
        <rFont val="Calibri"/>
        <family val="2"/>
        <scheme val="minor"/>
      </rPr>
      <t xml:space="preserve"> Ch 4</t>
    </r>
  </si>
  <si>
    <r>
      <rPr>
        <b/>
        <sz val="11"/>
        <color theme="1"/>
        <rFont val="Calibri"/>
        <family val="2"/>
        <scheme val="minor"/>
      </rPr>
      <t>3B, 3C</t>
    </r>
    <r>
      <rPr>
        <sz val="11"/>
        <color theme="1"/>
        <rFont val="Calibri"/>
        <family val="2"/>
        <scheme val="minor"/>
      </rPr>
      <t xml:space="preserve"> Ch 4</t>
    </r>
  </si>
  <si>
    <r>
      <rPr>
        <b/>
        <sz val="11"/>
        <color theme="1"/>
        <rFont val="Calibri"/>
        <family val="2"/>
        <scheme val="minor"/>
      </rPr>
      <t>3B</t>
    </r>
    <r>
      <rPr>
        <sz val="11"/>
        <color theme="1"/>
        <rFont val="Calibri"/>
        <family val="2"/>
        <scheme val="minor"/>
      </rPr>
      <t xml:space="preserve"> Ch 3</t>
    </r>
  </si>
  <si>
    <r>
      <rPr>
        <b/>
        <sz val="11"/>
        <color theme="1"/>
        <rFont val="Calibri"/>
        <family val="2"/>
        <scheme val="minor"/>
      </rPr>
      <t>3B, 3C</t>
    </r>
    <r>
      <rPr>
        <sz val="11"/>
        <color theme="1"/>
        <rFont val="Calibri"/>
        <family val="2"/>
        <scheme val="minor"/>
      </rPr>
      <t xml:space="preserve"> Ch 2</t>
    </r>
  </si>
  <si>
    <r>
      <rPr>
        <b/>
        <sz val="11"/>
        <color theme="1"/>
        <rFont val="Calibri"/>
        <family val="2"/>
        <scheme val="minor"/>
      </rPr>
      <t>3B</t>
    </r>
    <r>
      <rPr>
        <sz val="11"/>
        <color theme="1"/>
        <rFont val="Calibri"/>
        <family val="2"/>
        <scheme val="minor"/>
      </rPr>
      <t xml:space="preserve"> Ch 14</t>
    </r>
  </si>
  <si>
    <r>
      <rPr>
        <b/>
        <sz val="11"/>
        <color theme="1"/>
        <rFont val="Calibri"/>
        <family val="2"/>
        <scheme val="minor"/>
      </rPr>
      <t>3B</t>
    </r>
    <r>
      <rPr>
        <sz val="11"/>
        <color theme="1"/>
        <rFont val="Calibri"/>
        <family val="2"/>
        <scheme val="minor"/>
      </rPr>
      <t xml:space="preserve"> Ch 1</t>
    </r>
  </si>
  <si>
    <r>
      <rPr>
        <b/>
        <sz val="11"/>
        <color theme="1"/>
        <rFont val="Calibri"/>
        <family val="2"/>
        <scheme val="minor"/>
      </rPr>
      <t>3C</t>
    </r>
    <r>
      <rPr>
        <sz val="11"/>
        <color theme="1"/>
        <rFont val="Calibri"/>
        <family val="2"/>
        <scheme val="minor"/>
      </rPr>
      <t xml:space="preserve"> Ch 1</t>
    </r>
  </si>
  <si>
    <r>
      <rPr>
        <b/>
        <sz val="11"/>
        <color theme="1"/>
        <rFont val="Calibri"/>
        <family val="2"/>
        <scheme val="minor"/>
      </rPr>
      <t>3B, 3C</t>
    </r>
    <r>
      <rPr>
        <sz val="11"/>
        <color theme="1"/>
        <rFont val="Calibri"/>
        <family val="2"/>
        <scheme val="minor"/>
      </rPr>
      <t xml:space="preserve"> Ch 6</t>
    </r>
  </si>
  <si>
    <r>
      <rPr>
        <b/>
        <sz val="11"/>
        <color theme="1"/>
        <rFont val="Calibri"/>
        <family val="2"/>
        <scheme val="minor"/>
      </rPr>
      <t>3B</t>
    </r>
    <r>
      <rPr>
        <sz val="11"/>
        <color theme="1"/>
        <rFont val="Calibri"/>
        <family val="2"/>
        <scheme val="minor"/>
      </rPr>
      <t xml:space="preserve"> Ch 2</t>
    </r>
  </si>
  <si>
    <r>
      <rPr>
        <b/>
        <sz val="11"/>
        <color theme="1"/>
        <rFont val="Calibri"/>
        <family val="2"/>
        <scheme val="minor"/>
      </rPr>
      <t>3B, 3C</t>
    </r>
    <r>
      <rPr>
        <sz val="11"/>
        <color theme="1"/>
        <rFont val="Calibri"/>
        <family val="2"/>
        <scheme val="minor"/>
      </rPr>
      <t xml:space="preserve"> Ch 15</t>
    </r>
  </si>
  <si>
    <r>
      <rPr>
        <b/>
        <sz val="11"/>
        <color theme="1"/>
        <rFont val="Calibri"/>
        <family val="2"/>
        <scheme val="minor"/>
      </rPr>
      <t>3C</t>
    </r>
    <r>
      <rPr>
        <sz val="11"/>
        <color theme="1"/>
        <rFont val="Calibri"/>
        <family val="2"/>
        <scheme val="minor"/>
      </rPr>
      <t xml:space="preserve"> Ch 9</t>
    </r>
  </si>
  <si>
    <r>
      <rPr>
        <b/>
        <sz val="11"/>
        <color theme="1"/>
        <rFont val="Calibri"/>
        <family val="2"/>
        <scheme val="minor"/>
      </rPr>
      <t>3C</t>
    </r>
    <r>
      <rPr>
        <sz val="11"/>
        <color theme="1"/>
        <rFont val="Calibri"/>
        <family val="2"/>
        <scheme val="minor"/>
      </rPr>
      <t xml:space="preserve"> Ch 6</t>
    </r>
  </si>
  <si>
    <r>
      <rPr>
        <b/>
        <sz val="11"/>
        <color theme="1"/>
        <rFont val="Calibri"/>
        <family val="2"/>
        <scheme val="minor"/>
      </rPr>
      <t>3B,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3C</t>
    </r>
    <r>
      <rPr>
        <sz val="11"/>
        <color theme="1"/>
        <rFont val="Calibri"/>
        <family val="2"/>
        <scheme val="minor"/>
      </rPr>
      <t xml:space="preserve"> Ch 6</t>
    </r>
  </si>
  <si>
    <r>
      <rPr>
        <b/>
        <sz val="11"/>
        <color theme="1"/>
        <rFont val="Calibri"/>
        <family val="2"/>
        <scheme val="minor"/>
      </rPr>
      <t>3C</t>
    </r>
    <r>
      <rPr>
        <sz val="11"/>
        <color theme="1"/>
        <rFont val="Calibri"/>
        <family val="2"/>
        <scheme val="minor"/>
      </rPr>
      <t xml:space="preserve"> Ch 10</t>
    </r>
  </si>
  <si>
    <r>
      <rPr>
        <b/>
        <sz val="11"/>
        <color theme="1"/>
        <rFont val="Calibri"/>
        <family val="2"/>
        <scheme val="minor"/>
      </rPr>
      <t>3C</t>
    </r>
    <r>
      <rPr>
        <sz val="11"/>
        <color theme="1"/>
        <rFont val="Calibri"/>
        <family val="2"/>
        <scheme val="minor"/>
      </rPr>
      <t xml:space="preserve"> Ch 13</t>
    </r>
  </si>
  <si>
    <r>
      <rPr>
        <b/>
        <sz val="11"/>
        <color theme="1"/>
        <rFont val="Calibri"/>
        <family val="2"/>
        <scheme val="minor"/>
      </rPr>
      <t>3C</t>
    </r>
    <r>
      <rPr>
        <sz val="11"/>
        <color theme="1"/>
        <rFont val="Calibri"/>
        <family val="2"/>
        <scheme val="minor"/>
      </rPr>
      <t xml:space="preserve"> Ch 16</t>
    </r>
  </si>
  <si>
    <r>
      <rPr>
        <b/>
        <sz val="11"/>
        <color theme="1"/>
        <rFont val="Calibri"/>
        <family val="2"/>
        <scheme val="minor"/>
      </rPr>
      <t>3B</t>
    </r>
    <r>
      <rPr>
        <sz val="11"/>
        <color theme="1"/>
        <rFont val="Calibri"/>
        <family val="2"/>
        <scheme val="minor"/>
      </rPr>
      <t xml:space="preserve"> Ch 16</t>
    </r>
  </si>
  <si>
    <r>
      <rPr>
        <b/>
        <sz val="11"/>
        <color theme="1"/>
        <rFont val="Calibri"/>
        <family val="2"/>
        <scheme val="minor"/>
      </rPr>
      <t>3B, 3C</t>
    </r>
    <r>
      <rPr>
        <sz val="11"/>
        <color theme="1"/>
        <rFont val="Calibri"/>
        <family val="2"/>
        <scheme val="minor"/>
      </rPr>
      <t xml:space="preserve"> Ch 16</t>
    </r>
  </si>
  <si>
    <t>[KS4] CH3: ANGLES &amp; POLYGONS</t>
  </si>
  <si>
    <r>
      <rPr>
        <b/>
        <sz val="11"/>
        <color theme="1"/>
        <rFont val="Calibri"/>
        <family val="2"/>
        <scheme val="minor"/>
      </rPr>
      <t>Higher</t>
    </r>
    <r>
      <rPr>
        <sz val="11"/>
        <color theme="1"/>
        <rFont val="Calibri"/>
        <family val="2"/>
        <scheme val="minor"/>
      </rPr>
      <t xml:space="preserve"> Ch 3</t>
    </r>
  </si>
  <si>
    <t>I can use angle facts, including angles at a point, angles on a line, angles at an intersection, and angles on parallel lines</t>
  </si>
  <si>
    <t>I can use bearings to specify directions</t>
  </si>
  <si>
    <t>I can identify types of triangles and quadrilaterals and use their properties</t>
  </si>
  <si>
    <t>I can identify congruent shapes and use congruence to prove geometric results</t>
  </si>
  <si>
    <t>I can identify similar shapes and use similarity to find lengths and areas</t>
  </si>
  <si>
    <t>I can calculate the properties of polygons, including interior and exterior angles for regular polygons</t>
  </si>
  <si>
    <t>Angles &amp; Polygons</t>
  </si>
  <si>
    <t>[KS4] CH4: HANDLING DATA 1</t>
  </si>
  <si>
    <t>Handling Data 1</t>
  </si>
  <si>
    <t>I can calculate the range and interquartile range of a data set</t>
  </si>
  <si>
    <t>I can calculate the mean, median, and mode of a data set</t>
  </si>
  <si>
    <t>I can use averages and measures of spread to compare data sets</t>
  </si>
  <si>
    <t>I can use frequency tables to represent grouped data</t>
  </si>
  <si>
    <t>I can construct histograms with equal and unequal class widths</t>
  </si>
  <si>
    <r>
      <rPr>
        <b/>
        <sz val="11"/>
        <color theme="1"/>
        <rFont val="Calibri"/>
        <family val="2"/>
        <scheme val="minor"/>
      </rPr>
      <t>Higher</t>
    </r>
    <r>
      <rPr>
        <sz val="11"/>
        <color theme="1"/>
        <rFont val="Calibri"/>
        <family val="2"/>
        <scheme val="minor"/>
      </rPr>
      <t xml:space="preserve"> Ch 4</t>
    </r>
  </si>
  <si>
    <t>I can construct and interpret two-way tables, bar charts, and pie charts</t>
  </si>
  <si>
    <t>I can rearrange harder formulae to change the subject for example, x = p + r/2 to make r the subject</t>
  </si>
  <si>
    <t>I can rearrange simple formulae to change the subject for example, x = p + r to make r the subject</t>
  </si>
  <si>
    <t>I can perform calculations with algebraic fractions</t>
  </si>
  <si>
    <t>Test</t>
  </si>
  <si>
    <t>%</t>
  </si>
  <si>
    <t>Test 3</t>
  </si>
  <si>
    <t>Test 1</t>
  </si>
  <si>
    <t>Test 2</t>
  </si>
  <si>
    <t>Test 4</t>
  </si>
  <si>
    <t>Test 5</t>
  </si>
  <si>
    <t>Test 6</t>
  </si>
  <si>
    <t>I can solve equations where the unknown is the power.  For example, 3x = 9(x+1)</t>
  </si>
  <si>
    <r>
      <t>I can solve equations where the unknown is the power.  For example, 3</t>
    </r>
    <r>
      <rPr>
        <b/>
        <vertAlign val="superscript"/>
        <sz val="12"/>
        <color theme="1"/>
        <rFont val="Calibri"/>
        <family val="2"/>
        <scheme val="minor"/>
      </rPr>
      <t>x</t>
    </r>
    <r>
      <rPr>
        <b/>
        <sz val="12"/>
        <color theme="1"/>
        <rFont val="Calibri"/>
        <family val="2"/>
        <scheme val="minor"/>
      </rPr>
      <t xml:space="preserve"> = 9</t>
    </r>
    <r>
      <rPr>
        <b/>
        <vertAlign val="superscript"/>
        <sz val="12"/>
        <color theme="1"/>
        <rFont val="Calibri"/>
        <family val="2"/>
        <scheme val="minor"/>
      </rPr>
      <t>(x+1)</t>
    </r>
  </si>
  <si>
    <r>
      <t>I can factorise an expression by taking out the highest common factor, 
for example, 2x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+ 6x = 2x(x + 3)</t>
    </r>
  </si>
  <si>
    <r>
      <t>I can factorise a quadratic into a double brackets where the coefficient of x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is 1</t>
    </r>
  </si>
  <si>
    <r>
      <t>I can factorise a quadratic into a double brackets where the coefficient of x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is bigger than 1</t>
    </r>
  </si>
  <si>
    <r>
      <t>I can plot linear,</t>
    </r>
    <r>
      <rPr>
        <b/>
        <sz val="12"/>
        <color theme="1"/>
        <rFont val="Calibri"/>
        <family val="2"/>
        <scheme val="minor"/>
      </rPr>
      <t xml:space="preserve"> cubic and quadratic</t>
    </r>
    <r>
      <rPr>
        <sz val="12"/>
        <color theme="1"/>
        <rFont val="Calibri"/>
        <family val="2"/>
        <scheme val="minor"/>
      </rPr>
      <t xml:space="preserve"> graphs using a table of values</t>
    </r>
  </si>
  <si>
    <t>I understand what a negative power means and can  evaluate terms involving negative powers</t>
  </si>
  <si>
    <t>I can change a normal number into standard form and vice versa</t>
  </si>
  <si>
    <t>I can perform calculations with algebraic fractions (only simple division, simple multiplication and simplification can be assessed)</t>
  </si>
  <si>
    <t>I can prove that two shapes either similar or congruent</t>
  </si>
  <si>
    <t>I can identify and find the next terms of geometric sequences, fibonacci sequences and sequences of square, cube and triangular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</si>
</sst>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sz val="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4B08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FDAFF"/>
        <bgColor indexed="64"/>
      </patternFill>
    </fill>
    <fill>
      <patternFill patternType="solid">
        <fgColor rgb="FF0078D2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F5D990"/>
        <bgColor indexed="64"/>
      </patternFill>
    </fill>
    <fill>
      <patternFill patternType="solid">
        <fgColor rgb="FFF5A7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583C3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1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vertical="center" wrapText="1"/>
    </xf>
    <xf numFmtId="0" fontId="10" fillId="10" borderId="1" xfId="0" applyFont="1" applyFill="1" applyBorder="1" applyAlignment="1" applyProtection="1">
      <alignment horizontal="center"/>
    </xf>
    <xf numFmtId="0" fontId="9" fillId="11" borderId="8" xfId="0" applyFont="1" applyFill="1" applyBorder="1" applyAlignment="1" applyProtection="1">
      <alignment horizontal="center" vertical="center"/>
    </xf>
    <xf numFmtId="0" fontId="11" fillId="11" borderId="8" xfId="0" applyFont="1" applyFill="1" applyBorder="1" applyAlignment="1" applyProtection="1">
      <alignment horizontal="center" vertical="center" wrapText="1"/>
    </xf>
    <xf numFmtId="0" fontId="9" fillId="12" borderId="9" xfId="0" applyFont="1" applyFill="1" applyBorder="1" applyAlignment="1" applyProtection="1">
      <alignment horizontal="center" vertical="center"/>
    </xf>
    <xf numFmtId="0" fontId="11" fillId="12" borderId="9" xfId="0" applyFont="1" applyFill="1" applyBorder="1" applyAlignment="1" applyProtection="1">
      <alignment horizontal="center" vertical="center" wrapText="1"/>
    </xf>
    <xf numFmtId="0" fontId="9" fillId="11" borderId="9" xfId="0" applyFont="1" applyFill="1" applyBorder="1" applyAlignment="1" applyProtection="1">
      <alignment horizontal="center" vertical="center"/>
    </xf>
    <xf numFmtId="0" fontId="11" fillId="11" borderId="9" xfId="0" applyFont="1" applyFill="1" applyBorder="1" applyAlignment="1" applyProtection="1">
      <alignment horizontal="center" vertical="center" wrapText="1"/>
    </xf>
    <xf numFmtId="0" fontId="9" fillId="12" borderId="10" xfId="0" applyFont="1" applyFill="1" applyBorder="1" applyAlignment="1" applyProtection="1">
      <alignment horizontal="center" vertical="center"/>
    </xf>
    <xf numFmtId="0" fontId="11" fillId="12" borderId="10" xfId="0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vertical="center" wrapText="1"/>
    </xf>
    <xf numFmtId="0" fontId="9" fillId="5" borderId="1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14" borderId="24" xfId="0" applyFont="1" applyFill="1" applyBorder="1" applyAlignment="1" applyProtection="1">
      <alignment horizontal="center" vertical="center"/>
    </xf>
    <xf numFmtId="0" fontId="4" fillId="14" borderId="24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0" fillId="14" borderId="8" xfId="0" applyFill="1" applyBorder="1" applyAlignment="1" applyProtection="1">
      <alignment horizontal="center" vertical="center"/>
    </xf>
    <xf numFmtId="0" fontId="0" fillId="14" borderId="9" xfId="0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 wrapText="1"/>
    </xf>
    <xf numFmtId="0" fontId="0" fillId="14" borderId="9" xfId="0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0" fillId="14" borderId="1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</xf>
    <xf numFmtId="0" fontId="14" fillId="0" borderId="24" xfId="0" applyFont="1" applyFill="1" applyBorder="1" applyAlignment="1" applyProtection="1">
      <alignment horizontal="center" vertical="center"/>
    </xf>
    <xf numFmtId="0" fontId="0" fillId="2" borderId="0" xfId="0" applyFill="1" applyAlignment="1" applyProtection="1"/>
    <xf numFmtId="0" fontId="0" fillId="15" borderId="0" xfId="0" applyFill="1" applyBorder="1" applyAlignment="1" applyProtection="1">
      <alignment horizontal="center"/>
    </xf>
    <xf numFmtId="0" fontId="5" fillId="15" borderId="0" xfId="1" applyFill="1" applyBorder="1" applyAlignment="1" applyProtection="1">
      <alignment horizontal="center" vertical="center"/>
    </xf>
    <xf numFmtId="0" fontId="0" fillId="15" borderId="0" xfId="0" applyFill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/>
    </xf>
    <xf numFmtId="0" fontId="11" fillId="0" borderId="15" xfId="0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0" fillId="14" borderId="26" xfId="0" applyFill="1" applyBorder="1" applyAlignment="1" applyProtection="1">
      <alignment horizontal="center" vertical="center" wrapText="1"/>
    </xf>
    <xf numFmtId="0" fontId="0" fillId="14" borderId="10" xfId="0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Protection="1"/>
    <xf numFmtId="0" fontId="4" fillId="0" borderId="12" xfId="0" applyFont="1" applyFill="1" applyBorder="1" applyAlignment="1" applyProtection="1">
      <alignment horizontal="center" vertical="center"/>
    </xf>
    <xf numFmtId="0" fontId="0" fillId="14" borderId="8" xfId="0" applyFill="1" applyBorder="1" applyAlignment="1" applyProtection="1">
      <alignment horizontal="center" vertical="center" wrapText="1"/>
    </xf>
    <xf numFmtId="0" fontId="9" fillId="9" borderId="1" xfId="0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4" fillId="14" borderId="28" xfId="0" applyFont="1" applyFill="1" applyBorder="1" applyAlignment="1" applyProtection="1">
      <alignment horizontal="center"/>
    </xf>
    <xf numFmtId="0" fontId="0" fillId="3" borderId="2" xfId="0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/>
    </xf>
    <xf numFmtId="0" fontId="18" fillId="16" borderId="2" xfId="0" applyFont="1" applyFill="1" applyBorder="1" applyAlignment="1" applyProtection="1">
      <alignment vertical="center"/>
    </xf>
    <xf numFmtId="0" fontId="18" fillId="17" borderId="2" xfId="0" applyFont="1" applyFill="1" applyBorder="1" applyAlignment="1" applyProtection="1">
      <alignment vertical="center"/>
    </xf>
    <xf numFmtId="0" fontId="18" fillId="18" borderId="2" xfId="0" applyFont="1" applyFill="1" applyBorder="1" applyAlignment="1" applyProtection="1">
      <alignment vertical="center"/>
    </xf>
    <xf numFmtId="0" fontId="17" fillId="3" borderId="1" xfId="0" applyFont="1" applyFill="1" applyBorder="1" applyAlignment="1" applyProtection="1">
      <alignment horizontal="center" vertical="center" wrapText="1"/>
    </xf>
    <xf numFmtId="0" fontId="5" fillId="2" borderId="0" xfId="1" quotePrefix="1" applyFill="1" applyProtection="1"/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0" fillId="14" borderId="19" xfId="0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 applyProtection="1">
      <alignment horizontal="center" vertical="center"/>
    </xf>
    <xf numFmtId="0" fontId="0" fillId="14" borderId="3" xfId="0" applyFill="1" applyBorder="1" applyAlignment="1" applyProtection="1">
      <alignment horizontal="center" vertical="center" wrapText="1"/>
    </xf>
    <xf numFmtId="0" fontId="0" fillId="14" borderId="3" xfId="0" applyFill="1" applyBorder="1" applyAlignment="1" applyProtection="1">
      <alignment horizontal="center" vertical="center"/>
    </xf>
    <xf numFmtId="0" fontId="16" fillId="15" borderId="0" xfId="0" applyFont="1" applyFill="1" applyProtection="1"/>
    <xf numFmtId="0" fontId="21" fillId="2" borderId="0" xfId="0" applyFont="1" applyFill="1" applyProtection="1"/>
    <xf numFmtId="0" fontId="21" fillId="2" borderId="0" xfId="0" applyFont="1" applyFill="1" applyAlignment="1" applyProtection="1">
      <alignment horizontal="center"/>
    </xf>
    <xf numFmtId="0" fontId="21" fillId="2" borderId="0" xfId="0" applyFont="1" applyFill="1" applyAlignment="1" applyProtection="1">
      <alignment textRotation="90"/>
    </xf>
    <xf numFmtId="0" fontId="0" fillId="13" borderId="4" xfId="0" applyFill="1" applyBorder="1" applyAlignment="1" applyProtection="1">
      <alignment vertical="center"/>
    </xf>
    <xf numFmtId="0" fontId="0" fillId="13" borderId="6" xfId="0" applyFill="1" applyBorder="1" applyAlignment="1" applyProtection="1">
      <alignment vertical="center"/>
    </xf>
    <xf numFmtId="3" fontId="0" fillId="14" borderId="9" xfId="0" applyNumberFormat="1" applyFill="1" applyBorder="1" applyAlignment="1" applyProtection="1">
      <alignment horizontal="center" vertical="center" wrapText="1"/>
    </xf>
    <xf numFmtId="0" fontId="4" fillId="14" borderId="24" xfId="0" applyFont="1" applyFill="1" applyBorder="1" applyAlignment="1" applyProtection="1">
      <alignment horizontal="center"/>
    </xf>
    <xf numFmtId="0" fontId="0" fillId="13" borderId="12" xfId="0" applyFill="1" applyBorder="1" applyAlignment="1" applyProtection="1">
      <alignment horizontal="center" vertical="center"/>
    </xf>
    <xf numFmtId="0" fontId="4" fillId="14" borderId="1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0" fillId="14" borderId="20" xfId="0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8" fillId="6" borderId="9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/>
    </xf>
    <xf numFmtId="0" fontId="6" fillId="5" borderId="9" xfId="1" applyFont="1" applyFill="1" applyBorder="1" applyAlignment="1" applyProtection="1">
      <alignment horizontal="center"/>
    </xf>
    <xf numFmtId="0" fontId="0" fillId="14" borderId="9" xfId="0" quotePrefix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 wrapText="1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0" fillId="14" borderId="15" xfId="0" applyFill="1" applyBorder="1" applyAlignment="1" applyProtection="1">
      <alignment horizontal="center" vertical="center"/>
    </xf>
    <xf numFmtId="0" fontId="11" fillId="15" borderId="0" xfId="0" applyFont="1" applyFill="1" applyBorder="1" applyAlignment="1">
      <alignment horizontal="center" vertical="center" wrapText="1"/>
    </xf>
    <xf numFmtId="0" fontId="13" fillId="15" borderId="30" xfId="0" applyFont="1" applyFill="1" applyBorder="1" applyAlignment="1" applyProtection="1">
      <alignment horizontal="center" vertical="center"/>
      <protection locked="0"/>
    </xf>
    <xf numFmtId="0" fontId="0" fillId="15" borderId="30" xfId="0" applyFill="1" applyBorder="1" applyAlignment="1" applyProtection="1">
      <alignment horizontal="center" vertical="center" wrapText="1"/>
    </xf>
    <xf numFmtId="0" fontId="0" fillId="15" borderId="30" xfId="0" applyFill="1" applyBorder="1" applyAlignment="1" applyProtection="1">
      <alignment horizontal="center" vertical="center"/>
    </xf>
    <xf numFmtId="0" fontId="9" fillId="19" borderId="1" xfId="0" applyFont="1" applyFill="1" applyBorder="1" applyAlignment="1" applyProtection="1">
      <alignment horizontal="center" vertical="center"/>
    </xf>
    <xf numFmtId="0" fontId="0" fillId="14" borderId="9" xfId="0" quotePrefix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/>
    </xf>
    <xf numFmtId="0" fontId="0" fillId="14" borderId="22" xfId="0" quotePrefix="1" applyFill="1" applyBorder="1" applyAlignment="1" applyProtection="1">
      <alignment horizontal="center" vertical="center"/>
    </xf>
    <xf numFmtId="0" fontId="0" fillId="14" borderId="15" xfId="0" quotePrefix="1" applyFill="1" applyBorder="1" applyAlignment="1" applyProtection="1">
      <alignment horizontal="center" vertical="center" wrapText="1"/>
    </xf>
    <xf numFmtId="0" fontId="22" fillId="2" borderId="0" xfId="0" applyFont="1" applyFill="1" applyProtection="1"/>
    <xf numFmtId="0" fontId="22" fillId="2" borderId="0" xfId="0" applyFont="1" applyFill="1" applyAlignment="1" applyProtection="1">
      <alignment horizontal="center"/>
    </xf>
    <xf numFmtId="0" fontId="22" fillId="15" borderId="0" xfId="0" applyFont="1" applyFill="1" applyProtection="1"/>
    <xf numFmtId="0" fontId="9" fillId="8" borderId="1" xfId="0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 textRotation="90"/>
    </xf>
    <xf numFmtId="0" fontId="2" fillId="15" borderId="0" xfId="0" applyFont="1" applyFill="1" applyBorder="1" applyAlignment="1" applyProtection="1">
      <alignment horizontal="center" vertical="center" wrapText="1"/>
    </xf>
    <xf numFmtId="0" fontId="14" fillId="15" borderId="0" xfId="0" applyFont="1" applyFill="1" applyBorder="1" applyAlignment="1" applyProtection="1">
      <alignment horizontal="center" vertical="center"/>
    </xf>
    <xf numFmtId="0" fontId="0" fillId="14" borderId="15" xfId="0" applyFill="1" applyBorder="1" applyAlignment="1" applyProtection="1">
      <alignment horizontal="center" vertical="center" wrapText="1"/>
    </xf>
    <xf numFmtId="0" fontId="0" fillId="20" borderId="10" xfId="0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0" fillId="20" borderId="10" xfId="0" quotePrefix="1" applyFill="1" applyBorder="1" applyAlignment="1" applyProtection="1">
      <alignment horizontal="center" vertical="center"/>
    </xf>
    <xf numFmtId="0" fontId="0" fillId="20" borderId="10" xfId="0" applyFill="1" applyBorder="1" applyAlignment="1" applyProtection="1">
      <alignment horizontal="center" vertical="center"/>
    </xf>
    <xf numFmtId="0" fontId="0" fillId="15" borderId="0" xfId="0" applyFill="1" applyProtection="1"/>
    <xf numFmtId="1" fontId="1" fillId="15" borderId="0" xfId="0" applyNumberFormat="1" applyFont="1" applyFill="1" applyBorder="1" applyAlignment="1" applyProtection="1">
      <alignment horizontal="center"/>
    </xf>
    <xf numFmtId="0" fontId="3" fillId="15" borderId="17" xfId="0" applyFont="1" applyFill="1" applyBorder="1" applyAlignment="1" applyProtection="1"/>
    <xf numFmtId="0" fontId="6" fillId="7" borderId="26" xfId="1" applyFont="1" applyFill="1" applyBorder="1" applyAlignment="1" applyProtection="1"/>
    <xf numFmtId="0" fontId="6" fillId="8" borderId="20" xfId="1" applyFont="1" applyFill="1" applyBorder="1" applyAlignment="1" applyProtection="1"/>
    <xf numFmtId="0" fontId="4" fillId="0" borderId="19" xfId="0" applyFont="1" applyBorder="1" applyAlignment="1" applyProtection="1">
      <alignment horizontal="center"/>
    </xf>
    <xf numFmtId="1" fontId="7" fillId="0" borderId="26" xfId="0" applyNumberFormat="1" applyFont="1" applyBorder="1" applyAlignment="1" applyProtection="1">
      <alignment horizontal="center" vertical="center" wrapText="1"/>
      <protection locked="0"/>
    </xf>
    <xf numFmtId="0" fontId="3" fillId="15" borderId="0" xfId="0" applyFont="1" applyFill="1" applyBorder="1" applyAlignment="1" applyProtection="1"/>
    <xf numFmtId="0" fontId="4" fillId="15" borderId="0" xfId="0" applyFont="1" applyFill="1" applyBorder="1" applyAlignment="1" applyProtection="1">
      <alignment horizontal="center"/>
    </xf>
    <xf numFmtId="0" fontId="1" fillId="15" borderId="0" xfId="0" applyFont="1" applyFill="1" applyBorder="1" applyAlignment="1" applyProtection="1">
      <alignment horizontal="center"/>
      <protection locked="0"/>
    </xf>
    <xf numFmtId="0" fontId="6" fillId="15" borderId="0" xfId="1" applyFont="1" applyFill="1" applyBorder="1" applyAlignment="1" applyProtection="1"/>
    <xf numFmtId="0" fontId="1" fillId="15" borderId="0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8" fillId="6" borderId="25" xfId="1" applyFont="1" applyFill="1" applyBorder="1" applyAlignment="1" applyProtection="1">
      <alignment horizontal="center"/>
    </xf>
    <xf numFmtId="0" fontId="6" fillId="0" borderId="25" xfId="1" applyFont="1" applyBorder="1" applyAlignment="1" applyProtection="1">
      <alignment horizontal="center"/>
    </xf>
    <xf numFmtId="0" fontId="6" fillId="0" borderId="10" xfId="1" applyFont="1" applyBorder="1" applyAlignment="1" applyProtection="1">
      <alignment horizontal="center"/>
    </xf>
    <xf numFmtId="0" fontId="6" fillId="7" borderId="25" xfId="1" applyFont="1" applyFill="1" applyBorder="1" applyAlignment="1" applyProtection="1">
      <alignment horizontal="center"/>
    </xf>
    <xf numFmtId="0" fontId="8" fillId="6" borderId="10" xfId="1" applyFont="1" applyFill="1" applyBorder="1" applyAlignment="1" applyProtection="1">
      <alignment horizontal="center"/>
    </xf>
    <xf numFmtId="0" fontId="6" fillId="7" borderId="10" xfId="1" applyFont="1" applyFill="1" applyBorder="1" applyAlignment="1" applyProtection="1">
      <alignment horizontal="center"/>
    </xf>
    <xf numFmtId="0" fontId="1" fillId="5" borderId="25" xfId="1" applyFont="1" applyFill="1" applyBorder="1" applyAlignment="1" applyProtection="1">
      <alignment horizontal="center"/>
    </xf>
    <xf numFmtId="0" fontId="1" fillId="19" borderId="10" xfId="1" applyFont="1" applyFill="1" applyBorder="1" applyAlignment="1" applyProtection="1">
      <alignment horizontal="center"/>
    </xf>
    <xf numFmtId="0" fontId="1" fillId="5" borderId="10" xfId="1" applyFont="1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</xf>
    <xf numFmtId="0" fontId="0" fillId="15" borderId="7" xfId="0" applyFill="1" applyBorder="1" applyAlignment="1">
      <alignment horizontal="center" vertical="center"/>
    </xf>
    <xf numFmtId="0" fontId="4" fillId="15" borderId="7" xfId="0" applyFont="1" applyFill="1" applyBorder="1" applyAlignment="1" applyProtection="1">
      <alignment horizontal="center" vertical="center" wrapText="1"/>
    </xf>
    <xf numFmtId="0" fontId="0" fillId="15" borderId="7" xfId="0" applyFill="1" applyBorder="1" applyAlignment="1" applyProtection="1">
      <alignment horizontal="center" vertical="center"/>
    </xf>
    <xf numFmtId="0" fontId="0" fillId="15" borderId="7" xfId="0" quotePrefix="1" applyFill="1" applyBorder="1" applyAlignment="1" applyProtection="1">
      <alignment horizontal="center" vertical="center"/>
    </xf>
    <xf numFmtId="0" fontId="1" fillId="21" borderId="24" xfId="0" applyFont="1" applyFill="1" applyBorder="1" applyAlignment="1" applyProtection="1">
      <alignment horizontal="center" vertical="center"/>
    </xf>
    <xf numFmtId="0" fontId="6" fillId="15" borderId="12" xfId="1" applyFont="1" applyFill="1" applyBorder="1" applyAlignment="1" applyProtection="1"/>
    <xf numFmtId="0" fontId="6" fillId="0" borderId="8" xfId="1" applyFont="1" applyBorder="1" applyAlignment="1" applyProtection="1">
      <alignment horizontal="center"/>
    </xf>
    <xf numFmtId="0" fontId="6" fillId="7" borderId="27" xfId="1" applyFont="1" applyFill="1" applyBorder="1" applyAlignment="1" applyProtection="1">
      <alignment horizontal="center" vertical="center"/>
    </xf>
    <xf numFmtId="0" fontId="6" fillId="8" borderId="16" xfId="1" applyFont="1" applyFill="1" applyBorder="1" applyAlignment="1" applyProtection="1">
      <alignment horizontal="center" vertical="center"/>
    </xf>
    <xf numFmtId="0" fontId="16" fillId="15" borderId="0" xfId="0" applyFont="1" applyFill="1"/>
    <xf numFmtId="0" fontId="21" fillId="15" borderId="0" xfId="0" applyFont="1" applyFill="1" applyProtection="1"/>
    <xf numFmtId="0" fontId="21" fillId="15" borderId="0" xfId="0" applyFont="1" applyFill="1"/>
    <xf numFmtId="9" fontId="1" fillId="13" borderId="24" xfId="0" applyNumberFormat="1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25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26" xfId="0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 applyProtection="1">
      <alignment horizontal="center" vertical="center" wrapText="1"/>
    </xf>
    <xf numFmtId="0" fontId="23" fillId="0" borderId="31" xfId="0" applyFont="1" applyFill="1" applyBorder="1" applyAlignment="1" applyProtection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</xf>
    <xf numFmtId="0" fontId="9" fillId="15" borderId="0" xfId="0" applyFont="1" applyFill="1" applyBorder="1" applyAlignment="1" applyProtection="1">
      <alignment horizontal="center"/>
    </xf>
    <xf numFmtId="0" fontId="0" fillId="15" borderId="0" xfId="0" applyFill="1" applyBorder="1" applyAlignment="1" applyProtection="1">
      <alignment horizontal="center" vertical="top"/>
    </xf>
    <xf numFmtId="0" fontId="17" fillId="15" borderId="0" xfId="0" applyFont="1" applyFill="1" applyBorder="1" applyAlignment="1" applyProtection="1">
      <alignment horizontal="center" vertical="top"/>
    </xf>
    <xf numFmtId="0" fontId="23" fillId="13" borderId="10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1" fillId="10" borderId="11" xfId="1" applyFont="1" applyFill="1" applyBorder="1" applyAlignment="1" applyProtection="1">
      <alignment horizontal="center" vertical="center" wrapText="1"/>
    </xf>
    <xf numFmtId="0" fontId="1" fillId="10" borderId="12" xfId="1" applyFont="1" applyFill="1" applyBorder="1" applyAlignment="1" applyProtection="1">
      <alignment horizontal="center" vertical="center" wrapText="1"/>
    </xf>
    <xf numFmtId="0" fontId="1" fillId="10" borderId="13" xfId="1" applyFont="1" applyFill="1" applyBorder="1" applyAlignment="1" applyProtection="1">
      <alignment horizontal="center" vertical="center" wrapText="1"/>
    </xf>
    <xf numFmtId="0" fontId="1" fillId="10" borderId="7" xfId="1" applyFont="1" applyFill="1" applyBorder="1" applyAlignment="1" applyProtection="1">
      <alignment horizontal="center" vertical="center" wrapText="1"/>
    </xf>
    <xf numFmtId="0" fontId="1" fillId="10" borderId="0" xfId="1" applyFont="1" applyFill="1" applyBorder="1" applyAlignment="1" applyProtection="1">
      <alignment horizontal="center" vertical="center" wrapText="1"/>
    </xf>
    <xf numFmtId="0" fontId="1" fillId="10" borderId="14" xfId="1" applyFont="1" applyFill="1" applyBorder="1" applyAlignment="1" applyProtection="1">
      <alignment horizontal="center" vertical="center" wrapText="1"/>
    </xf>
    <xf numFmtId="0" fontId="1" fillId="10" borderId="16" xfId="1" applyFont="1" applyFill="1" applyBorder="1" applyAlignment="1" applyProtection="1">
      <alignment horizontal="center" vertical="center" wrapText="1"/>
    </xf>
    <xf numFmtId="0" fontId="1" fillId="10" borderId="17" xfId="1" applyFont="1" applyFill="1" applyBorder="1" applyAlignment="1" applyProtection="1">
      <alignment horizontal="center" vertical="center" wrapText="1"/>
    </xf>
    <xf numFmtId="0" fontId="1" fillId="10" borderId="18" xfId="1" applyFont="1" applyFill="1" applyBorder="1" applyAlignment="1" applyProtection="1">
      <alignment horizontal="center" vertical="center" wrapText="1"/>
    </xf>
    <xf numFmtId="0" fontId="1" fillId="12" borderId="25" xfId="0" applyFont="1" applyFill="1" applyBorder="1" applyAlignment="1" applyProtection="1">
      <alignment horizontal="center" vertical="center"/>
    </xf>
    <xf numFmtId="0" fontId="1" fillId="12" borderId="10" xfId="0" applyFont="1" applyFill="1" applyBorder="1" applyAlignment="1" applyProtection="1">
      <alignment horizontal="center" vertical="center"/>
    </xf>
    <xf numFmtId="9" fontId="1" fillId="13" borderId="25" xfId="0" applyNumberFormat="1" applyFont="1" applyFill="1" applyBorder="1" applyAlignment="1" applyProtection="1">
      <alignment horizontal="center" vertical="center"/>
      <protection locked="0"/>
    </xf>
    <xf numFmtId="9" fontId="1" fillId="13" borderId="10" xfId="0" applyNumberFormat="1" applyFont="1" applyFill="1" applyBorder="1" applyAlignment="1" applyProtection="1">
      <alignment horizontal="center" vertical="center"/>
      <protection locked="0"/>
    </xf>
    <xf numFmtId="0" fontId="1" fillId="21" borderId="8" xfId="0" applyFont="1" applyFill="1" applyBorder="1" applyAlignment="1" applyProtection="1">
      <alignment horizontal="center" vertical="center"/>
    </xf>
    <xf numFmtId="0" fontId="1" fillId="21" borderId="10" xfId="0" applyFont="1" applyFill="1" applyBorder="1" applyAlignment="1" applyProtection="1">
      <alignment horizontal="center" vertical="center"/>
    </xf>
    <xf numFmtId="9" fontId="1" fillId="13" borderId="8" xfId="0" applyNumberFormat="1" applyFont="1" applyFill="1" applyBorder="1" applyAlignment="1" applyProtection="1">
      <alignment horizontal="center" vertical="center"/>
      <protection locked="0"/>
    </xf>
    <xf numFmtId="0" fontId="1" fillId="12" borderId="8" xfId="0" applyFont="1" applyFill="1" applyBorder="1" applyAlignment="1" applyProtection="1">
      <alignment horizontal="center" vertical="center"/>
    </xf>
    <xf numFmtId="0" fontId="1" fillId="12" borderId="1" xfId="0" applyFont="1" applyFill="1" applyBorder="1" applyAlignment="1" applyProtection="1">
      <alignment horizontal="center" vertical="center"/>
    </xf>
    <xf numFmtId="0" fontId="1" fillId="12" borderId="3" xfId="0" applyFont="1" applyFill="1" applyBorder="1" applyAlignment="1" applyProtection="1">
      <alignment horizontal="center" vertical="center"/>
    </xf>
    <xf numFmtId="9" fontId="1" fillId="13" borderId="1" xfId="0" applyNumberFormat="1" applyFont="1" applyFill="1" applyBorder="1" applyAlignment="1" applyProtection="1">
      <alignment horizontal="center" vertical="center"/>
      <protection locked="0"/>
    </xf>
    <xf numFmtId="9" fontId="1" fillId="13" borderId="3" xfId="0" applyNumberFormat="1" applyFont="1" applyFill="1" applyBorder="1" applyAlignment="1" applyProtection="1">
      <alignment horizontal="center" vertical="center"/>
      <protection locked="0"/>
    </xf>
    <xf numFmtId="0" fontId="1" fillId="21" borderId="1" xfId="0" applyFont="1" applyFill="1" applyBorder="1" applyAlignment="1" applyProtection="1">
      <alignment horizontal="center" vertical="center"/>
    </xf>
    <xf numFmtId="0" fontId="1" fillId="21" borderId="3" xfId="0" applyFont="1" applyFill="1" applyBorder="1" applyAlignment="1" applyProtection="1">
      <alignment horizontal="center" vertical="center"/>
    </xf>
    <xf numFmtId="0" fontId="8" fillId="4" borderId="11" xfId="1" applyFont="1" applyFill="1" applyBorder="1" applyAlignment="1" applyProtection="1">
      <alignment horizontal="center" vertical="center" wrapText="1"/>
    </xf>
    <xf numFmtId="0" fontId="8" fillId="4" borderId="13" xfId="1" applyFont="1" applyFill="1" applyBorder="1" applyAlignment="1" applyProtection="1">
      <alignment horizontal="center" vertical="center" wrapText="1"/>
    </xf>
    <xf numFmtId="0" fontId="8" fillId="4" borderId="7" xfId="1" applyFont="1" applyFill="1" applyBorder="1" applyAlignment="1" applyProtection="1">
      <alignment horizontal="center" vertical="center" wrapText="1"/>
    </xf>
    <xf numFmtId="0" fontId="8" fillId="4" borderId="14" xfId="1" applyFont="1" applyFill="1" applyBorder="1" applyAlignment="1" applyProtection="1">
      <alignment horizontal="center" vertical="center" wrapText="1"/>
    </xf>
    <xf numFmtId="0" fontId="8" fillId="4" borderId="16" xfId="1" applyFont="1" applyFill="1" applyBorder="1" applyAlignment="1" applyProtection="1">
      <alignment horizontal="center" vertical="center" wrapText="1"/>
    </xf>
    <xf numFmtId="0" fontId="8" fillId="4" borderId="18" xfId="1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0" fillId="13" borderId="4" xfId="0" applyFill="1" applyBorder="1" applyAlignment="1" applyProtection="1">
      <alignment horizontal="center" vertical="center"/>
    </xf>
    <xf numFmtId="0" fontId="0" fillId="13" borderId="6" xfId="0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71"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4B084"/>
      <color rgb="FFF5D990"/>
      <color rgb="FFFCE4D6"/>
      <color rgb="FFB583C3"/>
      <color rgb="FF9FDAFF"/>
      <color rgb="FFFF7575"/>
      <color rgb="FF0078D2"/>
      <color rgb="FFFED990"/>
      <color rgb="FF002060"/>
      <color rgb="FFF5A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9.html" TargetMode="External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9.html" TargetMode="External"/><Relationship Id="rId4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9.html" TargetMode="External"/><Relationship Id="rId4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8.html" TargetMode="External"/><Relationship Id="rId4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10.html" TargetMode="External"/><Relationship Id="rId4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10.html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9.html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9.html" TargetMode="Externa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9.html" TargetMode="Externa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9.html" TargetMode="External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9.html" TargetMode="Externa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9.html" TargetMode="External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9.html" TargetMode="External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9.html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47624</xdr:colOff>
      <xdr:row>0</xdr:row>
      <xdr:rowOff>32690</xdr:rowOff>
    </xdr:from>
    <xdr:to>
      <xdr:col>4</xdr:col>
      <xdr:colOff>590153</xdr:colOff>
      <xdr:row>0</xdr:row>
      <xdr:rowOff>409575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191124" y="32690"/>
          <a:ext cx="1190229" cy="3768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51977</xdr:colOff>
      <xdr:row>0</xdr:row>
      <xdr:rowOff>142876</xdr:rowOff>
    </xdr:from>
    <xdr:to>
      <xdr:col>5</xdr:col>
      <xdr:colOff>952500</xdr:colOff>
      <xdr:row>0</xdr:row>
      <xdr:rowOff>353698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96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5</xdr:col>
      <xdr:colOff>37367</xdr:colOff>
      <xdr:row>0</xdr:row>
      <xdr:rowOff>112102</xdr:rowOff>
    </xdr:from>
    <xdr:ext cx="903718" cy="276225"/>
    <xdr:pic>
      <xdr:nvPicPr>
        <xdr:cNvPr id="5" name="Pictur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738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38100</xdr:rowOff>
    </xdr:from>
    <xdr:to>
      <xdr:col>4</xdr:col>
      <xdr:colOff>723900</xdr:colOff>
      <xdr:row>0</xdr:row>
      <xdr:rowOff>442255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383530" y="38100"/>
          <a:ext cx="1291590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51977</xdr:colOff>
      <xdr:row>0</xdr:row>
      <xdr:rowOff>142876</xdr:rowOff>
    </xdr:from>
    <xdr:to>
      <xdr:col>5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29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5</xdr:col>
      <xdr:colOff>37367</xdr:colOff>
      <xdr:row>0</xdr:row>
      <xdr:rowOff>112102</xdr:rowOff>
    </xdr:from>
    <xdr:ext cx="903718" cy="276225"/>
    <xdr:pic>
      <xdr:nvPicPr>
        <xdr:cNvPr id="5" name="Pictur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452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47625</xdr:rowOff>
    </xdr:from>
    <xdr:to>
      <xdr:col>4</xdr:col>
      <xdr:colOff>695325</xdr:colOff>
      <xdr:row>0</xdr:row>
      <xdr:rowOff>451780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354955" y="47625"/>
          <a:ext cx="1291590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51977</xdr:colOff>
      <xdr:row>0</xdr:row>
      <xdr:rowOff>142876</xdr:rowOff>
    </xdr:from>
    <xdr:to>
      <xdr:col>5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29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5</xdr:col>
      <xdr:colOff>37367</xdr:colOff>
      <xdr:row>0</xdr:row>
      <xdr:rowOff>112102</xdr:rowOff>
    </xdr:from>
    <xdr:ext cx="903718" cy="276225"/>
    <xdr:pic>
      <xdr:nvPicPr>
        <xdr:cNvPr id="5" name="Pictur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452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175532</xdr:colOff>
      <xdr:row>0</xdr:row>
      <xdr:rowOff>55789</xdr:rowOff>
    </xdr:from>
    <xdr:to>
      <xdr:col>4</xdr:col>
      <xdr:colOff>619125</xdr:colOff>
      <xdr:row>0</xdr:row>
      <xdr:rowOff>459944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332639" y="55789"/>
          <a:ext cx="1287236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51977</xdr:colOff>
      <xdr:row>0</xdr:row>
      <xdr:rowOff>142876</xdr:rowOff>
    </xdr:from>
    <xdr:to>
      <xdr:col>5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3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6</xdr:col>
      <xdr:colOff>37367</xdr:colOff>
      <xdr:row>0</xdr:row>
      <xdr:rowOff>112102</xdr:rowOff>
    </xdr:from>
    <xdr:to>
      <xdr:col>6</xdr:col>
      <xdr:colOff>941085</xdr:colOff>
      <xdr:row>0</xdr:row>
      <xdr:rowOff>388327</xdr:rowOff>
    </xdr:to>
    <xdr:pic>
      <xdr:nvPicPr>
        <xdr:cNvPr id="5" name="Pictur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8392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47625</xdr:rowOff>
    </xdr:from>
    <xdr:to>
      <xdr:col>4</xdr:col>
      <xdr:colOff>685800</xdr:colOff>
      <xdr:row>0</xdr:row>
      <xdr:rowOff>451780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345430" y="47625"/>
          <a:ext cx="1291590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51977</xdr:colOff>
      <xdr:row>0</xdr:row>
      <xdr:rowOff>142876</xdr:rowOff>
    </xdr:from>
    <xdr:to>
      <xdr:col>5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29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5</xdr:col>
      <xdr:colOff>37367</xdr:colOff>
      <xdr:row>0</xdr:row>
      <xdr:rowOff>112102</xdr:rowOff>
    </xdr:from>
    <xdr:ext cx="903718" cy="276225"/>
    <xdr:pic>
      <xdr:nvPicPr>
        <xdr:cNvPr id="5" name="Pictur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452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47625</xdr:rowOff>
    </xdr:from>
    <xdr:to>
      <xdr:col>4</xdr:col>
      <xdr:colOff>685800</xdr:colOff>
      <xdr:row>0</xdr:row>
      <xdr:rowOff>451780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345430" y="47625"/>
          <a:ext cx="1291590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51977</xdr:colOff>
      <xdr:row>0</xdr:row>
      <xdr:rowOff>142876</xdr:rowOff>
    </xdr:from>
    <xdr:to>
      <xdr:col>5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29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5</xdr:col>
      <xdr:colOff>37367</xdr:colOff>
      <xdr:row>0</xdr:row>
      <xdr:rowOff>112102</xdr:rowOff>
    </xdr:from>
    <xdr:ext cx="903718" cy="276225"/>
    <xdr:pic>
      <xdr:nvPicPr>
        <xdr:cNvPr id="5" name="Pictur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452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53068</xdr:colOff>
      <xdr:row>0</xdr:row>
      <xdr:rowOff>19050</xdr:rowOff>
    </xdr:from>
    <xdr:to>
      <xdr:col>4</xdr:col>
      <xdr:colOff>681718</xdr:colOff>
      <xdr:row>0</xdr:row>
      <xdr:rowOff>423205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196568" y="19050"/>
          <a:ext cx="1276350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51977</xdr:colOff>
      <xdr:row>0</xdr:row>
      <xdr:rowOff>142876</xdr:rowOff>
    </xdr:from>
    <xdr:to>
      <xdr:col>5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3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5</xdr:col>
      <xdr:colOff>37367</xdr:colOff>
      <xdr:row>0</xdr:row>
      <xdr:rowOff>112102</xdr:rowOff>
    </xdr:from>
    <xdr:ext cx="903718" cy="276225"/>
    <xdr:pic>
      <xdr:nvPicPr>
        <xdr:cNvPr id="5" name="Pictur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452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47625</xdr:rowOff>
    </xdr:from>
    <xdr:to>
      <xdr:col>4</xdr:col>
      <xdr:colOff>695325</xdr:colOff>
      <xdr:row>0</xdr:row>
      <xdr:rowOff>451780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210175" y="47625"/>
          <a:ext cx="1276350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51977</xdr:colOff>
      <xdr:row>0</xdr:row>
      <xdr:rowOff>142876</xdr:rowOff>
    </xdr:from>
    <xdr:to>
      <xdr:col>5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96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5</xdr:col>
      <xdr:colOff>37367</xdr:colOff>
      <xdr:row>0</xdr:row>
      <xdr:rowOff>112102</xdr:rowOff>
    </xdr:from>
    <xdr:ext cx="903718" cy="276225"/>
    <xdr:pic>
      <xdr:nvPicPr>
        <xdr:cNvPr id="6" name="Pictur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452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47625</xdr:rowOff>
    </xdr:from>
    <xdr:to>
      <xdr:col>4</xdr:col>
      <xdr:colOff>685800</xdr:colOff>
      <xdr:row>0</xdr:row>
      <xdr:rowOff>451780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200650" y="47625"/>
          <a:ext cx="1276350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51977</xdr:colOff>
      <xdr:row>0</xdr:row>
      <xdr:rowOff>142876</xdr:rowOff>
    </xdr:from>
    <xdr:to>
      <xdr:col>5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96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5</xdr:col>
      <xdr:colOff>37367</xdr:colOff>
      <xdr:row>0</xdr:row>
      <xdr:rowOff>112102</xdr:rowOff>
    </xdr:from>
    <xdr:ext cx="903718" cy="276225"/>
    <xdr:pic>
      <xdr:nvPicPr>
        <xdr:cNvPr id="5" name="Pictur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452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47625</xdr:rowOff>
    </xdr:from>
    <xdr:to>
      <xdr:col>4</xdr:col>
      <xdr:colOff>695325</xdr:colOff>
      <xdr:row>0</xdr:row>
      <xdr:rowOff>451780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210175" y="47625"/>
          <a:ext cx="1276350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51977</xdr:colOff>
      <xdr:row>0</xdr:row>
      <xdr:rowOff>142876</xdr:rowOff>
    </xdr:from>
    <xdr:to>
      <xdr:col>5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96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5</xdr:col>
      <xdr:colOff>37367</xdr:colOff>
      <xdr:row>0</xdr:row>
      <xdr:rowOff>112102</xdr:rowOff>
    </xdr:from>
    <xdr:ext cx="903718" cy="276225"/>
    <xdr:pic>
      <xdr:nvPicPr>
        <xdr:cNvPr id="6" name="Pictur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452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38100</xdr:rowOff>
    </xdr:from>
    <xdr:to>
      <xdr:col>4</xdr:col>
      <xdr:colOff>707372</xdr:colOff>
      <xdr:row>0</xdr:row>
      <xdr:rowOff>442255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229225" y="38100"/>
          <a:ext cx="1269347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51977</xdr:colOff>
      <xdr:row>0</xdr:row>
      <xdr:rowOff>142876</xdr:rowOff>
    </xdr:from>
    <xdr:to>
      <xdr:col>5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3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5</xdr:col>
      <xdr:colOff>37367</xdr:colOff>
      <xdr:row>0</xdr:row>
      <xdr:rowOff>112102</xdr:rowOff>
    </xdr:from>
    <xdr:ext cx="903718" cy="276225"/>
    <xdr:pic>
      <xdr:nvPicPr>
        <xdr:cNvPr id="5" name="Pictur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452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47625</xdr:rowOff>
    </xdr:from>
    <xdr:to>
      <xdr:col>4</xdr:col>
      <xdr:colOff>707372</xdr:colOff>
      <xdr:row>0</xdr:row>
      <xdr:rowOff>451780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229225" y="47625"/>
          <a:ext cx="1269347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51977</xdr:colOff>
      <xdr:row>0</xdr:row>
      <xdr:rowOff>142876</xdr:rowOff>
    </xdr:from>
    <xdr:to>
      <xdr:col>5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19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5</xdr:col>
      <xdr:colOff>37367</xdr:colOff>
      <xdr:row>0</xdr:row>
      <xdr:rowOff>112102</xdr:rowOff>
    </xdr:from>
    <xdr:ext cx="903718" cy="276225"/>
    <xdr:pic>
      <xdr:nvPicPr>
        <xdr:cNvPr id="6" name="Pictur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452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47625</xdr:rowOff>
    </xdr:from>
    <xdr:to>
      <xdr:col>4</xdr:col>
      <xdr:colOff>695325</xdr:colOff>
      <xdr:row>0</xdr:row>
      <xdr:rowOff>451780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210175" y="47625"/>
          <a:ext cx="1276350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51977</xdr:colOff>
      <xdr:row>0</xdr:row>
      <xdr:rowOff>142876</xdr:rowOff>
    </xdr:from>
    <xdr:to>
      <xdr:col>5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3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5</xdr:col>
      <xdr:colOff>37367</xdr:colOff>
      <xdr:row>0</xdr:row>
      <xdr:rowOff>112102</xdr:rowOff>
    </xdr:from>
    <xdr:ext cx="903718" cy="276225"/>
    <xdr:pic>
      <xdr:nvPicPr>
        <xdr:cNvPr id="6" name="Pictur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452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38100</xdr:rowOff>
    </xdr:from>
    <xdr:to>
      <xdr:col>4</xdr:col>
      <xdr:colOff>723900</xdr:colOff>
      <xdr:row>0</xdr:row>
      <xdr:rowOff>442255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238750" y="38100"/>
          <a:ext cx="1276350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51977</xdr:colOff>
      <xdr:row>0</xdr:row>
      <xdr:rowOff>142876</xdr:rowOff>
    </xdr:from>
    <xdr:to>
      <xdr:col>5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3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5</xdr:col>
      <xdr:colOff>37367</xdr:colOff>
      <xdr:row>0</xdr:row>
      <xdr:rowOff>112102</xdr:rowOff>
    </xdr:from>
    <xdr:ext cx="903718" cy="276225"/>
    <xdr:pic>
      <xdr:nvPicPr>
        <xdr:cNvPr id="6" name="Pictur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452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2060"/>
    <pageSetUpPr autoPageBreaks="0"/>
  </sheetPr>
  <dimension ref="A1:AD101"/>
  <sheetViews>
    <sheetView showGridLines="0" showRowColHeaders="0" tabSelected="1" zoomScale="85" zoomScaleNormal="85" workbookViewId="0"/>
  </sheetViews>
  <sheetFormatPr defaultColWidth="9.109375" defaultRowHeight="14.4" x14ac:dyDescent="0.3"/>
  <cols>
    <col min="1" max="1" width="9.109375" style="2"/>
    <col min="2" max="2" width="7.6640625" style="2" bestFit="1" customWidth="1"/>
    <col min="3" max="3" width="39.5546875" style="2" customWidth="1"/>
    <col min="4" max="4" width="14" style="2" bestFit="1" customWidth="1"/>
    <col min="5" max="5" width="15.88671875" style="2" customWidth="1"/>
    <col min="6" max="6" width="10.109375" style="2" customWidth="1"/>
    <col min="7" max="7" width="7.6640625" style="2" bestFit="1" customWidth="1"/>
    <col min="8" max="8" width="15.109375" style="2" bestFit="1" customWidth="1"/>
    <col min="9" max="9" width="15.109375" style="2" hidden="1" customWidth="1"/>
    <col min="10" max="10" width="9.109375" style="2" customWidth="1"/>
    <col min="11" max="11" width="9.109375" style="2" hidden="1" customWidth="1"/>
    <col min="12" max="14" width="0" style="2" hidden="1" customWidth="1"/>
    <col min="15" max="15" width="31.5546875" style="2" hidden="1" customWidth="1"/>
    <col min="16" max="16384" width="9.109375" style="2"/>
  </cols>
  <sheetData>
    <row r="1" spans="1:30" x14ac:dyDescent="0.3">
      <c r="A1" s="1"/>
      <c r="B1" s="1"/>
      <c r="C1" s="159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7"/>
      <c r="Y1" s="107"/>
      <c r="Z1" s="107"/>
      <c r="AA1" s="107"/>
      <c r="AB1" s="107"/>
      <c r="AC1" s="107"/>
      <c r="AD1" s="107"/>
    </row>
    <row r="2" spans="1:30" ht="18" x14ac:dyDescent="0.35">
      <c r="A2" s="3"/>
      <c r="B2" s="3"/>
      <c r="C2" s="160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07"/>
      <c r="Y2" s="107"/>
      <c r="Z2" s="107"/>
      <c r="AA2" s="107"/>
      <c r="AB2" s="107"/>
      <c r="AC2" s="107"/>
      <c r="AD2" s="107"/>
    </row>
    <row r="3" spans="1:30" ht="21.6" thickBot="1" x14ac:dyDescent="0.45">
      <c r="A3" s="3"/>
      <c r="B3" s="4"/>
      <c r="C3" s="161"/>
      <c r="D3" s="4"/>
      <c r="E3" s="114"/>
      <c r="F3" s="114"/>
      <c r="G3" s="114"/>
      <c r="H3" s="114"/>
      <c r="I3" s="109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07"/>
      <c r="Y3" s="107"/>
      <c r="Z3" s="107"/>
      <c r="AA3" s="107"/>
      <c r="AB3" s="107"/>
      <c r="AC3" s="107"/>
      <c r="AD3" s="107"/>
    </row>
    <row r="4" spans="1:30" ht="21" x14ac:dyDescent="0.4">
      <c r="A4" s="3"/>
      <c r="B4" s="76" t="s">
        <v>1</v>
      </c>
      <c r="C4" s="76" t="s">
        <v>2</v>
      </c>
      <c r="D4" s="76" t="s">
        <v>3</v>
      </c>
      <c r="E4" s="76" t="s">
        <v>198</v>
      </c>
      <c r="F4" s="76" t="s">
        <v>199</v>
      </c>
      <c r="G4" s="115"/>
      <c r="H4" s="115"/>
      <c r="I4" s="112" t="s">
        <v>4</v>
      </c>
      <c r="J4" s="3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07"/>
      <c r="Y4" s="107"/>
      <c r="Z4" s="107"/>
      <c r="AA4" s="107"/>
      <c r="AB4" s="107"/>
      <c r="AC4" s="107"/>
      <c r="AD4" s="107"/>
    </row>
    <row r="5" spans="1:30" ht="18" x14ac:dyDescent="0.35">
      <c r="A5" s="3"/>
      <c r="B5" s="77">
        <v>1</v>
      </c>
      <c r="C5" s="78" t="s">
        <v>65</v>
      </c>
      <c r="D5" s="79" t="str">
        <f ca="1">IFERROR(VLOOKUP("My Rating",INDIRECT("'"&amp;C5&amp;"'!"&amp;"B:C"),2,FALSE),"")</f>
        <v/>
      </c>
      <c r="E5" s="180" t="s">
        <v>201</v>
      </c>
      <c r="F5" s="182"/>
      <c r="G5" s="116"/>
      <c r="H5" s="108"/>
      <c r="I5" s="113"/>
      <c r="J5" s="3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07"/>
      <c r="Y5" s="107"/>
      <c r="Z5" s="107"/>
      <c r="AA5" s="107"/>
      <c r="AB5" s="107"/>
      <c r="AC5" s="107"/>
      <c r="AD5" s="107"/>
    </row>
    <row r="6" spans="1:30" ht="18.600000000000001" thickBot="1" x14ac:dyDescent="0.4">
      <c r="A6" s="3"/>
      <c r="B6" s="77">
        <v>1</v>
      </c>
      <c r="C6" s="81" t="s">
        <v>66</v>
      </c>
      <c r="D6" s="80" t="str">
        <f t="shared" ref="D6:D15" ca="1" si="0">IFERROR(VLOOKUP("My Rating",INDIRECT("'"&amp;C6&amp;"'!"&amp;"B:C"),2,FALSE),"")</f>
        <v/>
      </c>
      <c r="E6" s="181"/>
      <c r="F6" s="183"/>
      <c r="G6" s="116"/>
      <c r="H6" s="108"/>
      <c r="I6" s="11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07"/>
      <c r="Y6" s="107"/>
      <c r="Z6" s="107"/>
      <c r="AA6" s="107"/>
      <c r="AB6" s="107"/>
      <c r="AC6" s="107"/>
      <c r="AD6" s="107"/>
    </row>
    <row r="7" spans="1:30" ht="18.600000000000001" thickBot="1" x14ac:dyDescent="0.4">
      <c r="A7" s="3"/>
      <c r="B7" s="119">
        <v>1</v>
      </c>
      <c r="C7" s="125" t="s">
        <v>68</v>
      </c>
      <c r="D7" s="123" t="str">
        <f t="shared" ca="1" si="0"/>
        <v/>
      </c>
      <c r="E7" s="184" t="s">
        <v>202</v>
      </c>
      <c r="F7" s="186"/>
      <c r="G7" s="116"/>
      <c r="H7" s="108"/>
      <c r="I7" s="113"/>
      <c r="J7" s="3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07"/>
      <c r="Y7" s="107"/>
      <c r="Z7" s="107"/>
      <c r="AA7" s="107"/>
      <c r="AB7" s="107"/>
      <c r="AC7" s="107"/>
      <c r="AD7" s="107"/>
    </row>
    <row r="8" spans="1:30" ht="18.600000000000001" thickBot="1" x14ac:dyDescent="0.4">
      <c r="A8" s="3"/>
      <c r="B8" s="120">
        <v>2</v>
      </c>
      <c r="C8" s="124" t="s">
        <v>67</v>
      </c>
      <c r="D8" s="122" t="str">
        <f t="shared" ca="1" si="0"/>
        <v/>
      </c>
      <c r="E8" s="185"/>
      <c r="F8" s="183"/>
      <c r="G8" s="116"/>
      <c r="H8" s="108"/>
      <c r="I8" s="11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07"/>
      <c r="Y8" s="107"/>
      <c r="Z8" s="107"/>
      <c r="AA8" s="107"/>
      <c r="AB8" s="107"/>
      <c r="AC8" s="107"/>
      <c r="AD8" s="107"/>
    </row>
    <row r="9" spans="1:30" ht="18.75" customHeight="1" thickBot="1" x14ac:dyDescent="0.4">
      <c r="A9" s="3"/>
      <c r="B9" s="119">
        <v>2</v>
      </c>
      <c r="C9" s="126" t="s">
        <v>69</v>
      </c>
      <c r="D9" s="123" t="str">
        <f t="shared" ca="1" si="0"/>
        <v/>
      </c>
      <c r="E9" s="187" t="s">
        <v>200</v>
      </c>
      <c r="F9" s="186"/>
      <c r="G9" s="116"/>
      <c r="H9" s="108"/>
      <c r="I9" s="113"/>
      <c r="J9" s="3"/>
      <c r="K9" s="162" t="s">
        <v>6</v>
      </c>
      <c r="L9" s="163"/>
      <c r="M9" s="163"/>
      <c r="N9" s="164"/>
      <c r="O9" s="57" t="s">
        <v>35</v>
      </c>
      <c r="P9" s="1"/>
      <c r="Q9" s="1"/>
      <c r="R9" s="1"/>
      <c r="S9" s="1"/>
      <c r="T9" s="1"/>
      <c r="U9" s="1"/>
      <c r="V9" s="1"/>
      <c r="W9" s="1"/>
      <c r="X9" s="107"/>
      <c r="Y9" s="107"/>
      <c r="Z9" s="107"/>
      <c r="AA9" s="107"/>
      <c r="AB9" s="107"/>
      <c r="AC9" s="107"/>
      <c r="AD9" s="107"/>
    </row>
    <row r="10" spans="1:30" ht="18.600000000000001" thickBot="1" x14ac:dyDescent="0.4">
      <c r="A10" s="3"/>
      <c r="B10" s="120">
        <v>3</v>
      </c>
      <c r="C10" s="121" t="s">
        <v>70</v>
      </c>
      <c r="D10" s="122" t="str">
        <f t="shared" ca="1" si="0"/>
        <v/>
      </c>
      <c r="E10" s="181"/>
      <c r="F10" s="183"/>
      <c r="G10" s="116"/>
      <c r="H10" s="108"/>
      <c r="I10" s="113"/>
      <c r="J10" s="3"/>
      <c r="K10" s="165"/>
      <c r="L10" s="166"/>
      <c r="M10" s="166"/>
      <c r="N10" s="167"/>
      <c r="O10" s="54" t="s">
        <v>36</v>
      </c>
      <c r="P10" s="1"/>
      <c r="Q10" s="1"/>
      <c r="R10" s="1"/>
      <c r="S10" s="1"/>
      <c r="T10" s="1"/>
      <c r="U10" s="1"/>
      <c r="V10" s="1"/>
      <c r="W10" s="1"/>
      <c r="X10" s="107"/>
      <c r="Y10" s="107"/>
      <c r="Z10" s="107"/>
      <c r="AA10" s="107"/>
      <c r="AB10" s="107"/>
      <c r="AC10" s="107"/>
      <c r="AD10" s="107"/>
    </row>
    <row r="11" spans="1:30" ht="18.600000000000001" thickBot="1" x14ac:dyDescent="0.4">
      <c r="A11" s="3"/>
      <c r="B11" s="119">
        <v>3</v>
      </c>
      <c r="C11" s="128" t="s">
        <v>71</v>
      </c>
      <c r="D11" s="123" t="str">
        <f t="shared" ca="1" si="0"/>
        <v/>
      </c>
      <c r="E11" s="135" t="s">
        <v>203</v>
      </c>
      <c r="F11" s="143"/>
      <c r="G11" s="116"/>
      <c r="H11" s="108"/>
      <c r="I11" s="113"/>
      <c r="J11" s="3"/>
      <c r="K11" s="165"/>
      <c r="L11" s="166"/>
      <c r="M11" s="166"/>
      <c r="N11" s="167"/>
      <c r="O11" s="55" t="s">
        <v>37</v>
      </c>
      <c r="P11" s="1"/>
      <c r="Q11" s="1"/>
      <c r="R11" s="1"/>
      <c r="S11" s="1"/>
      <c r="T11" s="1"/>
      <c r="U11" s="1"/>
      <c r="V11" s="1"/>
      <c r="W11" s="1"/>
      <c r="X11" s="107"/>
      <c r="Y11" s="107"/>
      <c r="Z11" s="107"/>
      <c r="AA11" s="107"/>
      <c r="AB11" s="107"/>
      <c r="AC11" s="107"/>
      <c r="AD11" s="107"/>
    </row>
    <row r="12" spans="1:30" ht="18" x14ac:dyDescent="0.35">
      <c r="A12" s="3"/>
      <c r="B12" s="120">
        <v>4</v>
      </c>
      <c r="C12" s="127" t="s">
        <v>72</v>
      </c>
      <c r="D12" s="122" t="str">
        <f t="shared" ca="1" si="0"/>
        <v/>
      </c>
      <c r="E12" s="188" t="s">
        <v>204</v>
      </c>
      <c r="F12" s="190"/>
      <c r="G12" s="116"/>
      <c r="H12" s="108"/>
      <c r="I12" s="113"/>
      <c r="J12" s="3"/>
      <c r="K12" s="165"/>
      <c r="L12" s="166"/>
      <c r="M12" s="166"/>
      <c r="N12" s="167"/>
      <c r="O12" s="56" t="s">
        <v>38</v>
      </c>
      <c r="P12" s="1"/>
      <c r="Q12" s="1"/>
      <c r="R12" s="1"/>
      <c r="S12" s="1"/>
      <c r="T12" s="1"/>
      <c r="U12" s="1"/>
      <c r="V12" s="1"/>
      <c r="W12" s="1"/>
      <c r="X12" s="107"/>
      <c r="Y12" s="107"/>
      <c r="Z12" s="107"/>
      <c r="AA12" s="107"/>
      <c r="AB12" s="107"/>
      <c r="AC12" s="107"/>
      <c r="AD12" s="107"/>
    </row>
    <row r="13" spans="1:30" ht="18.600000000000001" thickBot="1" x14ac:dyDescent="0.4">
      <c r="A13" s="3"/>
      <c r="B13" s="119">
        <v>4</v>
      </c>
      <c r="C13" s="129" t="s">
        <v>39</v>
      </c>
      <c r="D13" s="123" t="str">
        <f t="shared" ca="1" si="0"/>
        <v/>
      </c>
      <c r="E13" s="189"/>
      <c r="F13" s="191"/>
      <c r="G13" s="116"/>
      <c r="H13" s="108"/>
      <c r="I13" s="113"/>
      <c r="J13" s="3"/>
      <c r="K13" s="165"/>
      <c r="L13" s="166"/>
      <c r="M13" s="166"/>
      <c r="N13" s="167"/>
      <c r="O13" s="56"/>
      <c r="P13" s="1"/>
      <c r="Q13" s="1"/>
      <c r="R13" s="1"/>
      <c r="S13" s="1"/>
      <c r="T13" s="1"/>
      <c r="U13" s="1"/>
      <c r="V13" s="1"/>
      <c r="W13" s="1"/>
      <c r="X13" s="107"/>
      <c r="Y13" s="107"/>
      <c r="Z13" s="107"/>
      <c r="AA13" s="107"/>
      <c r="AB13" s="107"/>
      <c r="AC13" s="107"/>
      <c r="AD13" s="107"/>
    </row>
    <row r="14" spans="1:30" ht="18.600000000000001" thickBot="1" x14ac:dyDescent="0.4">
      <c r="A14" s="3"/>
      <c r="B14" s="120">
        <v>5</v>
      </c>
      <c r="C14" s="127" t="s">
        <v>124</v>
      </c>
      <c r="D14" s="122" t="str">
        <f t="shared" ca="1" si="0"/>
        <v/>
      </c>
      <c r="E14" s="192" t="s">
        <v>205</v>
      </c>
      <c r="F14" s="190"/>
      <c r="G14" s="116"/>
      <c r="H14" s="108"/>
      <c r="I14" s="113"/>
      <c r="J14" s="3"/>
      <c r="K14" s="168"/>
      <c r="L14" s="169"/>
      <c r="M14" s="169"/>
      <c r="N14" s="170"/>
      <c r="O14" s="52"/>
      <c r="P14" s="1"/>
      <c r="Q14" s="1"/>
      <c r="R14" s="1"/>
      <c r="S14" s="1"/>
      <c r="T14" s="1"/>
      <c r="U14" s="1"/>
      <c r="V14" s="1"/>
      <c r="W14" s="1"/>
      <c r="X14" s="107"/>
      <c r="Y14" s="107"/>
      <c r="Z14" s="107"/>
      <c r="AA14" s="107"/>
      <c r="AB14" s="107"/>
      <c r="AC14" s="107"/>
      <c r="AD14" s="107"/>
    </row>
    <row r="15" spans="1:30" ht="18.600000000000001" thickBot="1" x14ac:dyDescent="0.4">
      <c r="A15" s="3"/>
      <c r="B15" s="119">
        <v>5</v>
      </c>
      <c r="C15" s="129" t="s">
        <v>73</v>
      </c>
      <c r="D15" s="123" t="str">
        <f t="shared" ca="1" si="0"/>
        <v/>
      </c>
      <c r="E15" s="193"/>
      <c r="F15" s="191"/>
      <c r="G15" s="116"/>
      <c r="H15" s="108"/>
      <c r="I15" s="113"/>
      <c r="J15" s="3"/>
      <c r="K15" s="171" t="s">
        <v>7</v>
      </c>
      <c r="L15" s="172"/>
      <c r="M15" s="172"/>
      <c r="N15" s="173"/>
      <c r="O15" s="52" t="s">
        <v>34</v>
      </c>
      <c r="P15" s="1"/>
      <c r="Q15" s="1"/>
      <c r="R15" s="1"/>
      <c r="S15" s="1"/>
      <c r="T15" s="1"/>
      <c r="U15" s="1"/>
      <c r="V15" s="1"/>
      <c r="W15" s="1"/>
      <c r="X15" s="107"/>
      <c r="Y15" s="107"/>
      <c r="Z15" s="107"/>
      <c r="AA15" s="107"/>
      <c r="AB15" s="107"/>
      <c r="AC15" s="107"/>
      <c r="AD15" s="107"/>
    </row>
    <row r="16" spans="1:30" ht="18" x14ac:dyDescent="0.35">
      <c r="A16" s="3"/>
      <c r="B16" s="130">
        <v>6</v>
      </c>
      <c r="C16" s="138" t="s">
        <v>145</v>
      </c>
      <c r="D16" s="137" t="str">
        <f ca="1">IFERROR(VLOOKUP("My Rating",INDIRECT("'"&amp;RIGHT(C16,LEN(C16)-FIND(":",C16)-1)&amp;"'!"&amp;"B:C"),2,FALSE),"")</f>
        <v/>
      </c>
      <c r="E16" s="136"/>
      <c r="F16" s="136"/>
      <c r="G16" s="116"/>
      <c r="H16" s="108"/>
      <c r="I16" s="113"/>
      <c r="J16" s="3"/>
      <c r="K16" s="174"/>
      <c r="L16" s="175"/>
      <c r="M16" s="175"/>
      <c r="N16" s="176"/>
      <c r="O16" s="52" t="s">
        <v>33</v>
      </c>
      <c r="P16" s="1"/>
      <c r="Q16" s="1"/>
      <c r="R16" s="1"/>
      <c r="S16" s="1"/>
      <c r="T16" s="1"/>
      <c r="U16" s="1"/>
      <c r="V16" s="1"/>
      <c r="W16" s="1"/>
      <c r="X16" s="107"/>
      <c r="Y16" s="107"/>
      <c r="Z16" s="107"/>
      <c r="AA16" s="107"/>
      <c r="AB16" s="107"/>
      <c r="AC16" s="107"/>
      <c r="AD16" s="107"/>
    </row>
    <row r="17" spans="1:30" ht="18.600000000000001" thickBot="1" x14ac:dyDescent="0.4">
      <c r="A17" s="3"/>
      <c r="B17" s="119">
        <v>6</v>
      </c>
      <c r="C17" s="139" t="s">
        <v>146</v>
      </c>
      <c r="D17" s="123" t="str">
        <f ca="1">IFERROR(VLOOKUP("My Rating",INDIRECT("'"&amp;RIGHT(C17,LEN(C17)-FIND(":",C17)-1)&amp;"'!"&amp;"B:C"),2,FALSE),"")</f>
        <v/>
      </c>
      <c r="E17" s="117"/>
      <c r="F17" s="117"/>
      <c r="G17" s="117"/>
      <c r="H17" s="117"/>
      <c r="I17" s="110"/>
      <c r="J17" s="3"/>
      <c r="K17" s="174"/>
      <c r="L17" s="175"/>
      <c r="M17" s="175"/>
      <c r="N17" s="176"/>
      <c r="O17" s="52" t="s">
        <v>32</v>
      </c>
      <c r="P17" s="1"/>
      <c r="Q17" s="1"/>
      <c r="R17" s="1"/>
      <c r="S17" s="1"/>
      <c r="T17" s="1"/>
      <c r="U17" s="1"/>
      <c r="V17" s="1"/>
      <c r="W17" s="1"/>
      <c r="X17" s="107"/>
      <c r="Y17" s="107"/>
      <c r="Z17" s="107"/>
      <c r="AA17" s="107"/>
      <c r="AB17" s="107"/>
      <c r="AC17" s="107"/>
      <c r="AD17" s="107"/>
    </row>
    <row r="18" spans="1:30" ht="18.600000000000001" thickBot="1" x14ac:dyDescent="0.4">
      <c r="A18" s="3"/>
      <c r="B18" s="118"/>
      <c r="C18" s="117"/>
      <c r="D18" s="117"/>
      <c r="E18" s="117"/>
      <c r="F18" s="117"/>
      <c r="G18" s="117"/>
      <c r="H18" s="117"/>
      <c r="I18" s="111"/>
      <c r="J18" s="3"/>
      <c r="K18" s="177"/>
      <c r="L18" s="178"/>
      <c r="M18" s="178"/>
      <c r="N18" s="179"/>
      <c r="O18" s="53" t="s">
        <v>31</v>
      </c>
      <c r="P18" s="1"/>
      <c r="Q18" s="1"/>
      <c r="R18" s="1"/>
      <c r="S18" s="1"/>
      <c r="T18" s="1"/>
      <c r="U18" s="1"/>
      <c r="V18" s="1"/>
      <c r="W18" s="1"/>
      <c r="X18" s="107"/>
      <c r="Y18" s="107"/>
      <c r="Z18" s="107"/>
      <c r="AA18" s="107"/>
      <c r="AB18" s="107"/>
      <c r="AC18" s="107"/>
      <c r="AD18" s="107"/>
    </row>
    <row r="19" spans="1:30" ht="18" x14ac:dyDescent="0.35">
      <c r="A19" s="3"/>
      <c r="B19" s="171" t="s">
        <v>7</v>
      </c>
      <c r="C19" s="172"/>
      <c r="D19" s="172"/>
      <c r="E19" s="173"/>
      <c r="F19" s="1"/>
      <c r="G19" s="1"/>
      <c r="H19" s="1"/>
      <c r="I19" s="1"/>
      <c r="J19" s="3"/>
      <c r="K19" s="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07"/>
      <c r="Y19" s="107"/>
      <c r="Z19" s="107"/>
      <c r="AA19" s="107"/>
      <c r="AB19" s="107"/>
      <c r="AC19" s="107"/>
      <c r="AD19" s="107"/>
    </row>
    <row r="20" spans="1:30" ht="18" x14ac:dyDescent="0.35">
      <c r="A20" s="3"/>
      <c r="B20" s="174"/>
      <c r="C20" s="175"/>
      <c r="D20" s="175"/>
      <c r="E20" s="176"/>
      <c r="F20" s="108"/>
      <c r="G20" s="108"/>
      <c r="H20" s="108"/>
      <c r="I20" s="1"/>
      <c r="J20" s="3"/>
      <c r="K20" s="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07"/>
      <c r="Y20" s="107"/>
      <c r="Z20" s="107"/>
      <c r="AA20" s="107"/>
      <c r="AB20" s="107"/>
      <c r="AC20" s="107"/>
      <c r="AD20" s="107"/>
    </row>
    <row r="21" spans="1:30" ht="18" x14ac:dyDescent="0.35">
      <c r="A21" s="3"/>
      <c r="B21" s="174"/>
      <c r="C21" s="175"/>
      <c r="D21" s="175"/>
      <c r="E21" s="176"/>
      <c r="F21" s="1"/>
      <c r="G21" s="1"/>
      <c r="H21" s="1"/>
      <c r="I21" s="1"/>
      <c r="J21" s="3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07"/>
      <c r="Y21" s="107"/>
      <c r="Z21" s="107"/>
      <c r="AA21" s="107"/>
      <c r="AB21" s="107"/>
      <c r="AC21" s="107"/>
      <c r="AD21" s="107"/>
    </row>
    <row r="22" spans="1:30" ht="15" thickBot="1" x14ac:dyDescent="0.35">
      <c r="A22" s="1"/>
      <c r="B22" s="177"/>
      <c r="C22" s="178"/>
      <c r="D22" s="178"/>
      <c r="E22" s="179"/>
      <c r="F22" s="1"/>
      <c r="G22" s="1"/>
      <c r="H22" s="1"/>
      <c r="I22" s="1"/>
      <c r="J22" s="1"/>
      <c r="K22" s="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07"/>
      <c r="Y22" s="107"/>
      <c r="Z22" s="107"/>
      <c r="AA22" s="107"/>
      <c r="AB22" s="107"/>
      <c r="AC22" s="107"/>
      <c r="AD22" s="107"/>
    </row>
    <row r="23" spans="1:3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07"/>
      <c r="Y23" s="107"/>
      <c r="Z23" s="107"/>
      <c r="AA23" s="107"/>
      <c r="AB23" s="107"/>
      <c r="AC23" s="107"/>
      <c r="AD23" s="107"/>
    </row>
    <row r="24" spans="1:3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07"/>
      <c r="Y24" s="107"/>
      <c r="Z24" s="107"/>
      <c r="AA24" s="107"/>
      <c r="AB24" s="107"/>
      <c r="AC24" s="107"/>
      <c r="AD24" s="107"/>
    </row>
    <row r="25" spans="1:3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07"/>
      <c r="Y25" s="107"/>
      <c r="Z25" s="107"/>
      <c r="AA25" s="107"/>
      <c r="AB25" s="107"/>
      <c r="AC25" s="107"/>
      <c r="AD25" s="107"/>
    </row>
    <row r="26" spans="1:3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07"/>
      <c r="Y26" s="107"/>
      <c r="Z26" s="107"/>
      <c r="AA26" s="107"/>
      <c r="AB26" s="107"/>
      <c r="AC26" s="107"/>
      <c r="AD26" s="107"/>
    </row>
    <row r="27" spans="1:3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07"/>
      <c r="Y27" s="107"/>
      <c r="Z27" s="107"/>
      <c r="AA27" s="107"/>
      <c r="AB27" s="107"/>
      <c r="AC27" s="107"/>
      <c r="AD27" s="107"/>
    </row>
    <row r="28" spans="1:3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07"/>
      <c r="Y28" s="107"/>
      <c r="Z28" s="107"/>
      <c r="AA28" s="107"/>
      <c r="AB28" s="107"/>
      <c r="AC28" s="107"/>
      <c r="AD28" s="107"/>
    </row>
    <row r="29" spans="1:3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07"/>
      <c r="Y29" s="107"/>
      <c r="Z29" s="107"/>
      <c r="AA29" s="107"/>
      <c r="AB29" s="107"/>
      <c r="AC29" s="107"/>
      <c r="AD29" s="107"/>
    </row>
    <row r="30" spans="1:3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07"/>
      <c r="Y30" s="107"/>
      <c r="Z30" s="107"/>
      <c r="AA30" s="107"/>
      <c r="AB30" s="107"/>
      <c r="AC30" s="107"/>
      <c r="AD30" s="107"/>
    </row>
    <row r="31" spans="1:3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07"/>
      <c r="Y31" s="107"/>
      <c r="Z31" s="107"/>
      <c r="AA31" s="107"/>
      <c r="AB31" s="107"/>
      <c r="AC31" s="107"/>
      <c r="AD31" s="107"/>
    </row>
    <row r="32" spans="1:3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07"/>
      <c r="Y32" s="107"/>
      <c r="Z32" s="107"/>
      <c r="AA32" s="107"/>
      <c r="AB32" s="107"/>
      <c r="AC32" s="107"/>
      <c r="AD32" s="107"/>
    </row>
    <row r="33" spans="1:3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07"/>
      <c r="Y33" s="107"/>
      <c r="Z33" s="107"/>
      <c r="AA33" s="107"/>
      <c r="AB33" s="107"/>
      <c r="AC33" s="107"/>
      <c r="AD33" s="107"/>
    </row>
    <row r="34" spans="1:3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07"/>
      <c r="Y34" s="107"/>
      <c r="Z34" s="107"/>
      <c r="AA34" s="107"/>
      <c r="AB34" s="107"/>
      <c r="AC34" s="107"/>
      <c r="AD34" s="107"/>
    </row>
    <row r="35" spans="1:3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07"/>
      <c r="Y35" s="107"/>
      <c r="Z35" s="107"/>
      <c r="AA35" s="107"/>
      <c r="AB35" s="107"/>
      <c r="AC35" s="107"/>
      <c r="AD35" s="107"/>
    </row>
    <row r="36" spans="1:3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07"/>
      <c r="Y36" s="107"/>
      <c r="Z36" s="107"/>
      <c r="AA36" s="107"/>
      <c r="AB36" s="107"/>
      <c r="AC36" s="107"/>
      <c r="AD36" s="107"/>
    </row>
    <row r="37" spans="1:3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07"/>
      <c r="Y37" s="107"/>
      <c r="Z37" s="107"/>
      <c r="AA37" s="107"/>
      <c r="AB37" s="107"/>
      <c r="AC37" s="107"/>
      <c r="AD37" s="107"/>
    </row>
    <row r="38" spans="1:3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07"/>
      <c r="Y38" s="107"/>
      <c r="Z38" s="107"/>
      <c r="AA38" s="107"/>
      <c r="AB38" s="107"/>
      <c r="AC38" s="107"/>
      <c r="AD38" s="107"/>
    </row>
    <row r="39" spans="1:3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07"/>
      <c r="Y39" s="107"/>
      <c r="Z39" s="107"/>
      <c r="AA39" s="107"/>
      <c r="AB39" s="107"/>
      <c r="AC39" s="107"/>
      <c r="AD39" s="107"/>
    </row>
    <row r="40" spans="1:3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07"/>
      <c r="Y40" s="107"/>
      <c r="Z40" s="107"/>
      <c r="AA40" s="107"/>
      <c r="AB40" s="107"/>
      <c r="AC40" s="107"/>
      <c r="AD40" s="107"/>
    </row>
    <row r="41" spans="1:3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07"/>
      <c r="Y41" s="107"/>
      <c r="Z41" s="107"/>
      <c r="AA41" s="107"/>
      <c r="AB41" s="107"/>
      <c r="AC41" s="107"/>
      <c r="AD41" s="107"/>
    </row>
    <row r="42" spans="1:3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07"/>
      <c r="Y42" s="107"/>
      <c r="Z42" s="107"/>
      <c r="AA42" s="107"/>
      <c r="AB42" s="107"/>
      <c r="AC42" s="107"/>
      <c r="AD42" s="107"/>
    </row>
    <row r="43" spans="1:3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07"/>
      <c r="Y43" s="107"/>
      <c r="Z43" s="107"/>
      <c r="AA43" s="107"/>
      <c r="AB43" s="107"/>
      <c r="AC43" s="107"/>
      <c r="AD43" s="107"/>
    </row>
    <row r="44" spans="1:3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07"/>
      <c r="Y44" s="107"/>
      <c r="Z44" s="107"/>
      <c r="AA44" s="107"/>
      <c r="AB44" s="107"/>
      <c r="AC44" s="107"/>
      <c r="AD44" s="107"/>
    </row>
    <row r="45" spans="1:3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07"/>
      <c r="Y45" s="107"/>
      <c r="Z45" s="107"/>
      <c r="AA45" s="107"/>
      <c r="AB45" s="107"/>
      <c r="AC45" s="107"/>
      <c r="AD45" s="107"/>
    </row>
    <row r="46" spans="1:3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07"/>
      <c r="Y46" s="107"/>
      <c r="Z46" s="107"/>
      <c r="AA46" s="107"/>
      <c r="AB46" s="107"/>
      <c r="AC46" s="107"/>
      <c r="AD46" s="107"/>
    </row>
    <row r="47" spans="1:3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07"/>
      <c r="Y47" s="107"/>
      <c r="Z47" s="107"/>
      <c r="AA47" s="107"/>
      <c r="AB47" s="107"/>
      <c r="AC47" s="107"/>
      <c r="AD47" s="107"/>
    </row>
    <row r="48" spans="1:3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07"/>
      <c r="Y48" s="107"/>
      <c r="Z48" s="107"/>
      <c r="AA48" s="107"/>
      <c r="AB48" s="107"/>
      <c r="AC48" s="107"/>
      <c r="AD48" s="107"/>
    </row>
    <row r="49" spans="1:3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07"/>
      <c r="Y49" s="107"/>
      <c r="Z49" s="107"/>
      <c r="AA49" s="107"/>
      <c r="AB49" s="107"/>
      <c r="AC49" s="107"/>
      <c r="AD49" s="107"/>
    </row>
    <row r="50" spans="1:3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07"/>
      <c r="Y50" s="107"/>
      <c r="Z50" s="107"/>
      <c r="AA50" s="107"/>
      <c r="AB50" s="107"/>
      <c r="AC50" s="107"/>
      <c r="AD50" s="107"/>
    </row>
    <row r="51" spans="1:3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07"/>
      <c r="Y51" s="107"/>
      <c r="Z51" s="107"/>
      <c r="AA51" s="107"/>
      <c r="AB51" s="107"/>
      <c r="AC51" s="107"/>
      <c r="AD51" s="107"/>
    </row>
    <row r="52" spans="1:3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07"/>
      <c r="Y52" s="107"/>
      <c r="Z52" s="107"/>
      <c r="AA52" s="107"/>
      <c r="AB52" s="107"/>
      <c r="AC52" s="107"/>
      <c r="AD52" s="107"/>
    </row>
    <row r="53" spans="1:3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07"/>
      <c r="Y53" s="107"/>
      <c r="Z53" s="107"/>
      <c r="AA53" s="107"/>
      <c r="AB53" s="107"/>
      <c r="AC53" s="107"/>
      <c r="AD53" s="107"/>
    </row>
    <row r="54" spans="1:3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07"/>
      <c r="Y54" s="107"/>
      <c r="Z54" s="107"/>
      <c r="AA54" s="107"/>
      <c r="AB54" s="107"/>
      <c r="AC54" s="107"/>
      <c r="AD54" s="107"/>
    </row>
    <row r="55" spans="1:3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07"/>
      <c r="Y55" s="107"/>
      <c r="Z55" s="107"/>
      <c r="AA55" s="107"/>
      <c r="AB55" s="107"/>
      <c r="AC55" s="107"/>
      <c r="AD55" s="107"/>
    </row>
    <row r="56" spans="1:3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07"/>
      <c r="Y56" s="107"/>
      <c r="Z56" s="107"/>
      <c r="AA56" s="107"/>
      <c r="AB56" s="107"/>
      <c r="AC56" s="107"/>
      <c r="AD56" s="107"/>
    </row>
    <row r="57" spans="1:3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07"/>
      <c r="Y57" s="107"/>
      <c r="Z57" s="107"/>
      <c r="AA57" s="107"/>
      <c r="AB57" s="107"/>
      <c r="AC57" s="107"/>
      <c r="AD57" s="107"/>
    </row>
    <row r="58" spans="1:3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07"/>
      <c r="Y58" s="107"/>
      <c r="Z58" s="107"/>
      <c r="AA58" s="107"/>
      <c r="AB58" s="107"/>
      <c r="AC58" s="107"/>
      <c r="AD58" s="107"/>
    </row>
    <row r="59" spans="1:3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07"/>
      <c r="Y59" s="107"/>
      <c r="Z59" s="107"/>
      <c r="AA59" s="107"/>
      <c r="AB59" s="107"/>
      <c r="AC59" s="107"/>
      <c r="AD59" s="107"/>
    </row>
    <row r="60" spans="1:3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07"/>
      <c r="Y60" s="107"/>
      <c r="Z60" s="107"/>
      <c r="AA60" s="107"/>
      <c r="AB60" s="107"/>
      <c r="AC60" s="107"/>
      <c r="AD60" s="107"/>
    </row>
    <row r="61" spans="1:3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07"/>
      <c r="Y61" s="107"/>
      <c r="Z61" s="107"/>
      <c r="AA61" s="107"/>
      <c r="AB61" s="107"/>
      <c r="AC61" s="107"/>
      <c r="AD61" s="107"/>
    </row>
    <row r="62" spans="1:3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07"/>
      <c r="Y62" s="107"/>
      <c r="Z62" s="107"/>
      <c r="AA62" s="107"/>
      <c r="AB62" s="107"/>
      <c r="AC62" s="107"/>
      <c r="AD62" s="107"/>
    </row>
    <row r="63" spans="1:3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07"/>
      <c r="Y63" s="107"/>
      <c r="Z63" s="107"/>
      <c r="AA63" s="107"/>
      <c r="AB63" s="107"/>
      <c r="AC63" s="107"/>
      <c r="AD63" s="107"/>
    </row>
    <row r="64" spans="1:3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07"/>
      <c r="Y64" s="107"/>
      <c r="Z64" s="107"/>
      <c r="AA64" s="107"/>
      <c r="AB64" s="107"/>
      <c r="AC64" s="107"/>
      <c r="AD64" s="107"/>
    </row>
    <row r="65" spans="1:3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07"/>
      <c r="Y65" s="107"/>
      <c r="Z65" s="107"/>
      <c r="AA65" s="107"/>
      <c r="AB65" s="107"/>
      <c r="AC65" s="107"/>
      <c r="AD65" s="107"/>
    </row>
    <row r="66" spans="1:3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07"/>
      <c r="Y66" s="107"/>
      <c r="Z66" s="107"/>
      <c r="AA66" s="107"/>
      <c r="AB66" s="107"/>
      <c r="AC66" s="107"/>
      <c r="AD66" s="107"/>
    </row>
    <row r="67" spans="1:3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07"/>
      <c r="Y67" s="107"/>
      <c r="Z67" s="107"/>
      <c r="AA67" s="107"/>
      <c r="AB67" s="107"/>
      <c r="AC67" s="107"/>
      <c r="AD67" s="107"/>
    </row>
    <row r="68" spans="1:3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07"/>
      <c r="Y68" s="107"/>
      <c r="Z68" s="107"/>
      <c r="AA68" s="107"/>
      <c r="AB68" s="107"/>
      <c r="AC68" s="107"/>
      <c r="AD68" s="107"/>
    </row>
    <row r="69" spans="1:3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07"/>
      <c r="Y69" s="107"/>
      <c r="Z69" s="107"/>
      <c r="AA69" s="107"/>
      <c r="AB69" s="107"/>
      <c r="AC69" s="107"/>
      <c r="AD69" s="107"/>
    </row>
    <row r="70" spans="1:3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07"/>
      <c r="Y70" s="107"/>
      <c r="Z70" s="107"/>
      <c r="AA70" s="107"/>
      <c r="AB70" s="107"/>
      <c r="AC70" s="107"/>
      <c r="AD70" s="107"/>
    </row>
    <row r="71" spans="1:3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07"/>
      <c r="Y71" s="107"/>
      <c r="Z71" s="107"/>
      <c r="AA71" s="107"/>
      <c r="AB71" s="107"/>
      <c r="AC71" s="107"/>
      <c r="AD71" s="107"/>
    </row>
    <row r="72" spans="1:3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07"/>
      <c r="Y72" s="107"/>
      <c r="Z72" s="107"/>
      <c r="AA72" s="107"/>
      <c r="AB72" s="107"/>
      <c r="AC72" s="107"/>
      <c r="AD72" s="107"/>
    </row>
    <row r="73" spans="1:3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07"/>
      <c r="Y73" s="107"/>
      <c r="Z73" s="107"/>
      <c r="AA73" s="107"/>
      <c r="AB73" s="107"/>
      <c r="AC73" s="107"/>
      <c r="AD73" s="107"/>
    </row>
    <row r="74" spans="1:3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07"/>
      <c r="Y74" s="107"/>
      <c r="Z74" s="107"/>
      <c r="AA74" s="107"/>
      <c r="AB74" s="107"/>
      <c r="AC74" s="107"/>
      <c r="AD74" s="107"/>
    </row>
    <row r="75" spans="1:3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07"/>
      <c r="Y75" s="107"/>
      <c r="Z75" s="107"/>
      <c r="AA75" s="107"/>
      <c r="AB75" s="107"/>
      <c r="AC75" s="107"/>
      <c r="AD75" s="107"/>
    </row>
    <row r="76" spans="1:3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07"/>
      <c r="Y76" s="107"/>
      <c r="Z76" s="107"/>
      <c r="AA76" s="107"/>
      <c r="AB76" s="107"/>
      <c r="AC76" s="107"/>
      <c r="AD76" s="107"/>
    </row>
    <row r="77" spans="1:3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07"/>
      <c r="Y77" s="107"/>
      <c r="Z77" s="107"/>
      <c r="AA77" s="107"/>
      <c r="AB77" s="107"/>
      <c r="AC77" s="107"/>
      <c r="AD77" s="107"/>
    </row>
    <row r="78" spans="1:3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07"/>
      <c r="Y78" s="107"/>
      <c r="Z78" s="107"/>
      <c r="AA78" s="107"/>
      <c r="AB78" s="107"/>
      <c r="AC78" s="107"/>
      <c r="AD78" s="107"/>
    </row>
    <row r="79" spans="1:3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07"/>
      <c r="Y79" s="107"/>
      <c r="Z79" s="107"/>
      <c r="AA79" s="107"/>
      <c r="AB79" s="107"/>
      <c r="AC79" s="107"/>
      <c r="AD79" s="107"/>
    </row>
    <row r="80" spans="1:30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07"/>
      <c r="Y80" s="107"/>
      <c r="Z80" s="107"/>
      <c r="AA80" s="107"/>
      <c r="AB80" s="107"/>
      <c r="AC80" s="107"/>
      <c r="AD80" s="107"/>
    </row>
    <row r="81" spans="1:3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07"/>
      <c r="Y81" s="107"/>
      <c r="Z81" s="107"/>
      <c r="AA81" s="107"/>
      <c r="AB81" s="107"/>
      <c r="AC81" s="107"/>
      <c r="AD81" s="107"/>
    </row>
    <row r="82" spans="1:30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07"/>
      <c r="Y82" s="107"/>
      <c r="Z82" s="107"/>
      <c r="AA82" s="107"/>
      <c r="AB82" s="107"/>
      <c r="AC82" s="107"/>
      <c r="AD82" s="107"/>
    </row>
    <row r="83" spans="1:30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07"/>
      <c r="Y83" s="107"/>
      <c r="Z83" s="107"/>
      <c r="AA83" s="107"/>
      <c r="AB83" s="107"/>
      <c r="AC83" s="107"/>
      <c r="AD83" s="107"/>
    </row>
    <row r="84" spans="1:30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07"/>
      <c r="Y84" s="107"/>
      <c r="Z84" s="107"/>
      <c r="AA84" s="107"/>
      <c r="AB84" s="107"/>
      <c r="AC84" s="107"/>
      <c r="AD84" s="107"/>
    </row>
    <row r="85" spans="1:30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07"/>
      <c r="Y85" s="107"/>
      <c r="Z85" s="107"/>
      <c r="AA85" s="107"/>
      <c r="AB85" s="107"/>
      <c r="AC85" s="107"/>
      <c r="AD85" s="107"/>
    </row>
    <row r="86" spans="1:30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07"/>
      <c r="Y86" s="107"/>
      <c r="Z86" s="107"/>
      <c r="AA86" s="107"/>
      <c r="AB86" s="107"/>
      <c r="AC86" s="107"/>
      <c r="AD86" s="107"/>
    </row>
    <row r="87" spans="1:30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07"/>
      <c r="Y87" s="107"/>
      <c r="Z87" s="107"/>
      <c r="AA87" s="107"/>
      <c r="AB87" s="107"/>
      <c r="AC87" s="107"/>
      <c r="AD87" s="107"/>
    </row>
    <row r="88" spans="1:30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07"/>
      <c r="Y88" s="107"/>
      <c r="Z88" s="107"/>
      <c r="AA88" s="107"/>
      <c r="AB88" s="107"/>
      <c r="AC88" s="107"/>
      <c r="AD88" s="107"/>
    </row>
    <row r="89" spans="1:30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07"/>
      <c r="Y89" s="107"/>
      <c r="Z89" s="107"/>
      <c r="AA89" s="107"/>
      <c r="AB89" s="107"/>
      <c r="AC89" s="107"/>
      <c r="AD89" s="107"/>
    </row>
    <row r="90" spans="1:30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07"/>
      <c r="Y90" s="107"/>
      <c r="Z90" s="107"/>
      <c r="AA90" s="107"/>
      <c r="AB90" s="107"/>
      <c r="AC90" s="107"/>
      <c r="AD90" s="107"/>
    </row>
    <row r="91" spans="1:30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07"/>
      <c r="Y91" s="107"/>
      <c r="Z91" s="107"/>
      <c r="AA91" s="107"/>
      <c r="AB91" s="107"/>
      <c r="AC91" s="107"/>
      <c r="AD91" s="107"/>
    </row>
    <row r="92" spans="1:30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07"/>
      <c r="Y92" s="107"/>
      <c r="Z92" s="107"/>
      <c r="AA92" s="107"/>
      <c r="AB92" s="107"/>
      <c r="AC92" s="107"/>
      <c r="AD92" s="107"/>
    </row>
    <row r="93" spans="1:30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07"/>
      <c r="Y93" s="107"/>
      <c r="Z93" s="107"/>
      <c r="AA93" s="107"/>
      <c r="AB93" s="107"/>
      <c r="AC93" s="107"/>
      <c r="AD93" s="107"/>
    </row>
    <row r="94" spans="1:30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07"/>
      <c r="Y94" s="107"/>
      <c r="Z94" s="107"/>
      <c r="AA94" s="107"/>
      <c r="AB94" s="107"/>
      <c r="AC94" s="107"/>
      <c r="AD94" s="107"/>
    </row>
    <row r="95" spans="1:30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07"/>
      <c r="Y95" s="107"/>
      <c r="Z95" s="107"/>
      <c r="AA95" s="107"/>
      <c r="AB95" s="107"/>
      <c r="AC95" s="107"/>
      <c r="AD95" s="107"/>
    </row>
    <row r="96" spans="1:30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07"/>
      <c r="Y96" s="107"/>
      <c r="Z96" s="107"/>
      <c r="AA96" s="107"/>
      <c r="AB96" s="107"/>
      <c r="AC96" s="107"/>
      <c r="AD96" s="107"/>
    </row>
    <row r="97" spans="1:30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07"/>
      <c r="Y97" s="107"/>
      <c r="Z97" s="107"/>
      <c r="AA97" s="107"/>
      <c r="AB97" s="107"/>
      <c r="AC97" s="107"/>
      <c r="AD97" s="107"/>
    </row>
    <row r="98" spans="1:30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07"/>
      <c r="Y98" s="107"/>
      <c r="Z98" s="107"/>
      <c r="AA98" s="107"/>
      <c r="AB98" s="107"/>
      <c r="AC98" s="107"/>
      <c r="AD98" s="107"/>
    </row>
    <row r="99" spans="1:30" x14ac:dyDescent="0.3">
      <c r="A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30" x14ac:dyDescent="0.3">
      <c r="A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30" x14ac:dyDescent="0.3">
      <c r="A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</sheetData>
  <sheetProtection algorithmName="SHA-512" hashValue="m62zLQljheHbEiAWcjbYYedB/a6fAPwp3Wftgwbgj7iJCbpLGtFPxgfK4Jelo2EXFxRcQqQKSZ80QTH7aiC1gg==" saltValue="hi6WsH/ZmaC/NVI2S2HOow==" spinCount="100000" sheet="1" objects="1" scenarios="1"/>
  <protectedRanges>
    <protectedRange sqref="I5:I18" name="Range1_1"/>
  </protectedRanges>
  <mergeCells count="14">
    <mergeCell ref="C1:C3"/>
    <mergeCell ref="K9:N14"/>
    <mergeCell ref="B19:E22"/>
    <mergeCell ref="K15:N18"/>
    <mergeCell ref="E5:E6"/>
    <mergeCell ref="F5:F6"/>
    <mergeCell ref="E7:E8"/>
    <mergeCell ref="F7:F8"/>
    <mergeCell ref="E9:E10"/>
    <mergeCell ref="F9:F10"/>
    <mergeCell ref="E12:E13"/>
    <mergeCell ref="F12:F13"/>
    <mergeCell ref="E14:E15"/>
    <mergeCell ref="F14:F15"/>
  </mergeCells>
  <conditionalFormatting sqref="G5:I16">
    <cfRule type="colorScale" priority="33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D5:D15">
    <cfRule type="containsText" dxfId="70" priority="29" operator="containsText" text="N">
      <formula>NOT(ISERROR(SEARCH("N",D5)))</formula>
    </cfRule>
    <cfRule type="containsText" dxfId="69" priority="30" operator="containsText" text="S">
      <formula>NOT(ISERROR(SEARCH("S",D5)))</formula>
    </cfRule>
    <cfRule type="containsText" dxfId="68" priority="31" operator="containsText" text="M">
      <formula>NOT(ISERROR(SEARCH("M",D5)))</formula>
    </cfRule>
    <cfRule type="containsText" dxfId="67" priority="32" operator="containsText" text="T">
      <formula>NOT(ISERROR(SEARCH("T",D5)))</formula>
    </cfRule>
  </conditionalFormatting>
  <conditionalFormatting sqref="F20:G20">
    <cfRule type="colorScale" priority="24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H20">
    <cfRule type="colorScale" priority="23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I5:I16">
    <cfRule type="containsText" dxfId="66" priority="19" operator="containsText" text="red">
      <formula>NOT(ISERROR(SEARCH("red",I5)))</formula>
    </cfRule>
    <cfRule type="containsText" dxfId="65" priority="20" operator="containsText" text="orange">
      <formula>NOT(ISERROR(SEARCH("orange",I5)))</formula>
    </cfRule>
    <cfRule type="containsText" dxfId="64" priority="21" operator="containsText" text="Green">
      <formula>NOT(ISERROR(SEARCH("Green",I5)))</formula>
    </cfRule>
  </conditionalFormatting>
  <conditionalFormatting sqref="E5">
    <cfRule type="colorScale" priority="17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E7">
    <cfRule type="colorScale" priority="1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E9">
    <cfRule type="colorScale" priority="15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E11">
    <cfRule type="colorScale" priority="14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D16:D17">
    <cfRule type="containsText" dxfId="63" priority="7" operator="containsText" text="N">
      <formula>NOT(ISERROR(SEARCH("N",D16)))</formula>
    </cfRule>
    <cfRule type="containsText" dxfId="62" priority="8" operator="containsText" text="S">
      <formula>NOT(ISERROR(SEARCH("S",D16)))</formula>
    </cfRule>
    <cfRule type="containsText" dxfId="61" priority="9" operator="containsText" text="M">
      <formula>NOT(ISERROR(SEARCH("M",D16)))</formula>
    </cfRule>
    <cfRule type="containsText" dxfId="60" priority="10" operator="containsText" text="T">
      <formula>NOT(ISERROR(SEARCH("T",D16)))</formula>
    </cfRule>
  </conditionalFormatting>
  <conditionalFormatting sqref="E12">
    <cfRule type="colorScale" priority="2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E14">
    <cfRule type="colorScale" priority="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dataValidations count="1">
    <dataValidation type="list" errorStyle="warning" allowBlank="1" showInputMessage="1" showErrorMessage="1" error="Use the dropdown list to pick the colour of highlighter you got on this test." prompt="Use the dropdown list to select the highlighter colour you received on this test." sqref="I5:I16" xr:uid="{00000000-0002-0000-0000-000000000000}">
      <formula1>"Green - On or above expected, Orange - Just below expected, Red - Below expected"</formula1>
    </dataValidation>
  </dataValidations>
  <hyperlinks>
    <hyperlink ref="C5" location="Powers!A1" display="Powers" xr:uid="{00000000-0004-0000-0000-000000000000}"/>
    <hyperlink ref="C6" location="Algebra!A1" display="Algebra" xr:uid="{00000000-0004-0000-0000-000001000000}"/>
    <hyperlink ref="C9" location="'Area &amp; Volume'!A1" display="Area &amp; Volume" xr:uid="{00000000-0004-0000-0000-000002000000}"/>
    <hyperlink ref="C10" location="'Estimation &amp; Measures'!A1" display="Estimation &amp; Measures" xr:uid="{00000000-0004-0000-0000-000003000000}"/>
    <hyperlink ref="C11" location="'Ratio &amp; Proportion'!A1" display="Ratio &amp; Proportion" xr:uid="{00000000-0004-0000-0000-000004000000}"/>
    <hyperlink ref="C15" location="'Linear Inequalities'!A1" display="Linear Inequalities" xr:uid="{00000000-0004-0000-0000-000005000000}"/>
    <hyperlink ref="K15:N18" location="'Areas for improvement'!A1" display="Click here to see the areas you have identified as needing improvement" xr:uid="{00000000-0004-0000-0000-000006000000}"/>
    <hyperlink ref="C7" location="'Fractions &amp; Percentages'!A1" display="Fractions &amp; Percentages" xr:uid="{00000000-0004-0000-0000-000007000000}"/>
    <hyperlink ref="C8" location="'Right Angled Triangles'!A1" display="Right Angled Triangles" xr:uid="{00000000-0004-0000-0000-000008000000}"/>
    <hyperlink ref="C12" location="'Sequences &amp; Sets'!A1" display="Sequences &amp; Sets" xr:uid="{00000000-0004-0000-0000-000009000000}"/>
    <hyperlink ref="C14" location="'Simultaneous Equations'!A1" display="Simultaneous Equations" xr:uid="{00000000-0004-0000-0000-00000A000000}"/>
    <hyperlink ref="C13" location="Graphs!A1" display="Graphs" xr:uid="{00000000-0004-0000-0000-00000B000000}"/>
    <hyperlink ref="C16" location="'Angles &amp; Polygons'!A1" display="[KS4] Ch3: Angles &amp; Polygons" xr:uid="{00000000-0004-0000-0000-00000C000000}"/>
    <hyperlink ref="C17" location="'Handling Data 1'!A1" display="[KS4] Ch4: Handling Data 1" xr:uid="{00000000-0004-0000-0000-00000D000000}"/>
    <hyperlink ref="B19:E22" location="'Areas for improvement'!A1" display="Click here to see the areas you have identified as needing improvement" xr:uid="{00000000-0004-0000-0000-00000E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>
    <tabColor rgb="FF9FDAFF"/>
  </sheetPr>
  <dimension ref="A1:J14"/>
  <sheetViews>
    <sheetView showRowColHeaders="0" zoomScaleNormal="100" workbookViewId="0">
      <selection activeCell="E11" sqref="E11:F14"/>
    </sheetView>
  </sheetViews>
  <sheetFormatPr defaultColWidth="9.109375" defaultRowHeight="14.4" x14ac:dyDescent="0.3"/>
  <cols>
    <col min="1" max="1" width="14.88671875" style="30" customWidth="1"/>
    <col min="2" max="2" width="50.6640625" style="18" customWidth="1"/>
    <col min="3" max="3" width="11.5546875" style="18" bestFit="1" customWidth="1"/>
    <col min="4" max="4" width="9.6640625" style="18" customWidth="1"/>
    <col min="5" max="5" width="11.6640625" style="18" customWidth="1"/>
    <col min="6" max="7" width="14.6640625" style="18" customWidth="1"/>
    <col min="8" max="16384" width="9.109375" style="18"/>
  </cols>
  <sheetData>
    <row r="1" spans="1:10" ht="37.5" customHeight="1" thickBot="1" x14ac:dyDescent="0.35">
      <c r="A1" s="34"/>
      <c r="B1" s="17" t="s">
        <v>129</v>
      </c>
      <c r="D1" s="206"/>
      <c r="E1" s="207"/>
      <c r="F1" s="36"/>
      <c r="G1" s="131"/>
    </row>
    <row r="2" spans="1:10" ht="21.6" thickBot="1" x14ac:dyDescent="0.45">
      <c r="A2" s="33"/>
      <c r="B2" s="42" t="s">
        <v>11</v>
      </c>
      <c r="C2" s="20" t="s">
        <v>12</v>
      </c>
      <c r="D2" s="21" t="s">
        <v>61</v>
      </c>
      <c r="E2" s="21" t="s">
        <v>13</v>
      </c>
      <c r="F2" s="22" t="s">
        <v>14</v>
      </c>
      <c r="G2" s="132"/>
    </row>
    <row r="3" spans="1:10" ht="31.2" x14ac:dyDescent="0.3">
      <c r="A3" s="35"/>
      <c r="B3" s="23" t="s">
        <v>130</v>
      </c>
      <c r="C3" s="45"/>
      <c r="D3" s="27" t="s">
        <v>173</v>
      </c>
      <c r="E3" s="48"/>
      <c r="F3" s="24">
        <v>1</v>
      </c>
      <c r="G3" s="133"/>
    </row>
    <row r="4" spans="1:10" ht="31.2" x14ac:dyDescent="0.3">
      <c r="A4" s="35"/>
      <c r="B4" s="83" t="s">
        <v>131</v>
      </c>
      <c r="C4" s="50"/>
      <c r="D4" s="27" t="s">
        <v>173</v>
      </c>
      <c r="E4" s="27"/>
      <c r="F4" s="25">
        <v>2</v>
      </c>
      <c r="G4" s="133"/>
    </row>
    <row r="5" spans="1:10" ht="46.8" x14ac:dyDescent="0.3">
      <c r="A5" s="35"/>
      <c r="B5" s="147" t="s">
        <v>216</v>
      </c>
      <c r="C5" s="50"/>
      <c r="D5" s="27" t="s">
        <v>173</v>
      </c>
      <c r="E5" s="27"/>
      <c r="F5" s="25">
        <v>3</v>
      </c>
      <c r="G5" s="133"/>
    </row>
    <row r="6" spans="1:10" ht="31.2" x14ac:dyDescent="0.3">
      <c r="A6" s="33"/>
      <c r="B6" s="147" t="s">
        <v>133</v>
      </c>
      <c r="C6" s="50"/>
      <c r="D6" s="27" t="s">
        <v>173</v>
      </c>
      <c r="E6" s="27"/>
      <c r="F6" s="25">
        <v>4</v>
      </c>
      <c r="G6" s="133"/>
    </row>
    <row r="7" spans="1:10" ht="46.8" x14ac:dyDescent="0.3">
      <c r="A7" s="33"/>
      <c r="B7" s="144" t="s">
        <v>134</v>
      </c>
      <c r="C7" s="50"/>
      <c r="D7" s="27" t="s">
        <v>174</v>
      </c>
      <c r="E7" s="27"/>
      <c r="F7" s="25">
        <v>5</v>
      </c>
      <c r="G7" s="133"/>
      <c r="H7" s="32"/>
      <c r="I7" s="32"/>
      <c r="J7" s="32"/>
    </row>
    <row r="8" spans="1:10" ht="26.4" thickBot="1" x14ac:dyDescent="0.35">
      <c r="A8" s="33"/>
      <c r="B8" s="146" t="s">
        <v>135</v>
      </c>
      <c r="C8" s="50"/>
      <c r="D8" s="27" t="s">
        <v>174</v>
      </c>
      <c r="E8" s="27"/>
      <c r="F8" s="25">
        <v>6</v>
      </c>
      <c r="G8" s="133"/>
    </row>
    <row r="9" spans="1:10" ht="15" thickBot="1" x14ac:dyDescent="0.35">
      <c r="E9" s="30"/>
    </row>
    <row r="10" spans="1:10" ht="26.4" thickBot="1" x14ac:dyDescent="0.35">
      <c r="B10" s="37" t="s">
        <v>3</v>
      </c>
      <c r="C10" s="31" t="str">
        <f ca="1">HLOOKUP(MID(B$1,6,35),Tables!$M$5:$AB$122,118,FALSE)</f>
        <v/>
      </c>
      <c r="G10" s="32"/>
    </row>
    <row r="11" spans="1:10" ht="15" customHeight="1" thickBot="1" x14ac:dyDescent="0.35">
      <c r="A11" s="33"/>
      <c r="E11" s="194" t="s">
        <v>10</v>
      </c>
      <c r="F11" s="195"/>
    </row>
    <row r="12" spans="1:10" ht="14.4" customHeight="1" x14ac:dyDescent="0.3">
      <c r="B12" s="200" t="s">
        <v>18</v>
      </c>
      <c r="C12" s="201"/>
      <c r="E12" s="196"/>
      <c r="F12" s="197"/>
    </row>
    <row r="13" spans="1:10" ht="14.4" customHeight="1" x14ac:dyDescent="0.3">
      <c r="B13" s="202"/>
      <c r="C13" s="203"/>
      <c r="E13" s="196"/>
      <c r="F13" s="197"/>
    </row>
    <row r="14" spans="1:10" ht="15" customHeight="1" thickBot="1" x14ac:dyDescent="0.35">
      <c r="B14" s="204"/>
      <c r="C14" s="205"/>
      <c r="E14" s="198"/>
      <c r="F14" s="199"/>
    </row>
  </sheetData>
  <protectedRanges>
    <protectedRange sqref="C3:C8" name="Range1_2"/>
  </protectedRanges>
  <mergeCells count="3">
    <mergeCell ref="D1:E1"/>
    <mergeCell ref="B12:C14"/>
    <mergeCell ref="E11:F14"/>
  </mergeCells>
  <conditionalFormatting sqref="C10">
    <cfRule type="containsText" dxfId="27" priority="1" operator="containsText" text="T">
      <formula>NOT(ISERROR(SEARCH("T",C10)))</formula>
    </cfRule>
    <cfRule type="containsText" dxfId="26" priority="2" operator="containsText" text="M">
      <formula>NOT(ISERROR(SEARCH("M",C10)))</formula>
    </cfRule>
    <cfRule type="containsText" dxfId="25" priority="3" operator="containsText" text="S">
      <formula>NOT(ISERROR(SEARCH("S",C10)))</formula>
    </cfRule>
    <cfRule type="containsText" dxfId="24" priority="4" operator="containsText" text="N">
      <formula>NOT(ISERROR(SEARCH("N",C10)))</formula>
    </cfRule>
  </conditionalFormatting>
  <dataValidations count="1">
    <dataValidation type="list" allowBlank="1" showInputMessage="1" showErrorMessage="1" sqref="C3:C8" xr:uid="{00000000-0002-0000-0900-000000000000}">
      <formula1>"T,M,S,N"</formula1>
    </dataValidation>
  </dataValidations>
  <hyperlinks>
    <hyperlink ref="E11:F14" location="Overview!A1" display="Click here to go back to the overview page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9FDAFF"/>
  </sheetPr>
  <dimension ref="A1:J15"/>
  <sheetViews>
    <sheetView showRowColHeaders="0" zoomScaleNormal="100" workbookViewId="0">
      <selection activeCell="E12" sqref="E12:F15"/>
    </sheetView>
  </sheetViews>
  <sheetFormatPr defaultColWidth="9.109375" defaultRowHeight="14.4" x14ac:dyDescent="0.3"/>
  <cols>
    <col min="1" max="1" width="14.88671875" style="30" customWidth="1"/>
    <col min="2" max="2" width="50.6640625" style="18" customWidth="1"/>
    <col min="3" max="3" width="11.5546875" style="18" bestFit="1" customWidth="1"/>
    <col min="4" max="4" width="9.6640625" style="18" customWidth="1"/>
    <col min="5" max="5" width="11.6640625" style="18" customWidth="1"/>
    <col min="6" max="7" width="14.6640625" style="18" customWidth="1"/>
    <col min="8" max="16384" width="9.109375" style="18"/>
  </cols>
  <sheetData>
    <row r="1" spans="1:10" ht="37.5" customHeight="1" thickBot="1" x14ac:dyDescent="0.35">
      <c r="A1" s="34"/>
      <c r="B1" s="17" t="s">
        <v>119</v>
      </c>
      <c r="D1" s="206"/>
      <c r="E1" s="207"/>
      <c r="F1" s="36"/>
      <c r="G1" s="131"/>
    </row>
    <row r="2" spans="1:10" ht="21.6" thickBot="1" x14ac:dyDescent="0.45">
      <c r="A2" s="33"/>
      <c r="B2" s="42" t="s">
        <v>11</v>
      </c>
      <c r="C2" s="20" t="s">
        <v>12</v>
      </c>
      <c r="D2" s="73" t="s">
        <v>61</v>
      </c>
      <c r="E2" s="21" t="s">
        <v>13</v>
      </c>
      <c r="F2" s="22" t="s">
        <v>14</v>
      </c>
      <c r="G2" s="132"/>
    </row>
    <row r="3" spans="1:10" ht="31.2" x14ac:dyDescent="0.3">
      <c r="A3" s="35"/>
      <c r="B3" s="23" t="s">
        <v>211</v>
      </c>
      <c r="C3" s="45"/>
      <c r="D3" s="27" t="s">
        <v>171</v>
      </c>
      <c r="E3" s="48"/>
      <c r="F3" s="24">
        <v>1</v>
      </c>
      <c r="G3" s="133"/>
    </row>
    <row r="4" spans="1:10" ht="31.2" x14ac:dyDescent="0.3">
      <c r="A4" s="35"/>
      <c r="B4" s="83" t="s">
        <v>53</v>
      </c>
      <c r="C4" s="50"/>
      <c r="D4" s="27" t="s">
        <v>171</v>
      </c>
      <c r="E4" s="27"/>
      <c r="F4" s="25">
        <v>2</v>
      </c>
      <c r="G4" s="133"/>
    </row>
    <row r="5" spans="1:10" ht="31.2" x14ac:dyDescent="0.3">
      <c r="A5" s="35"/>
      <c r="B5" s="147" t="s">
        <v>121</v>
      </c>
      <c r="C5" s="50"/>
      <c r="D5" s="27" t="s">
        <v>170</v>
      </c>
      <c r="E5" s="27"/>
      <c r="F5" s="25">
        <v>3</v>
      </c>
      <c r="G5" s="133"/>
    </row>
    <row r="6" spans="1:10" ht="31.2" x14ac:dyDescent="0.3">
      <c r="A6" s="33"/>
      <c r="B6" s="83" t="s">
        <v>54</v>
      </c>
      <c r="C6" s="50"/>
      <c r="D6" s="27" t="s">
        <v>171</v>
      </c>
      <c r="E6" s="27"/>
      <c r="F6" s="82" t="s">
        <v>16</v>
      </c>
      <c r="G6" s="134"/>
    </row>
    <row r="7" spans="1:10" ht="31.2" x14ac:dyDescent="0.3">
      <c r="A7" s="33"/>
      <c r="B7" s="83" t="s">
        <v>55</v>
      </c>
      <c r="C7" s="50"/>
      <c r="D7" s="27" t="s">
        <v>170</v>
      </c>
      <c r="E7" s="27"/>
      <c r="F7" s="25">
        <v>4</v>
      </c>
      <c r="G7" s="133"/>
      <c r="H7" s="32"/>
      <c r="I7" s="32"/>
      <c r="J7" s="32"/>
    </row>
    <row r="8" spans="1:10" ht="31.2" x14ac:dyDescent="0.3">
      <c r="A8" s="33"/>
      <c r="B8" s="147" t="s">
        <v>122</v>
      </c>
      <c r="C8" s="50"/>
      <c r="D8" s="27" t="s">
        <v>170</v>
      </c>
      <c r="E8" s="27"/>
      <c r="F8" s="25">
        <v>5</v>
      </c>
      <c r="G8" s="133"/>
    </row>
    <row r="9" spans="1:10" ht="31.8" thickBot="1" x14ac:dyDescent="0.35">
      <c r="B9" s="146" t="s">
        <v>123</v>
      </c>
      <c r="C9" s="50"/>
      <c r="D9" s="27" t="s">
        <v>170</v>
      </c>
      <c r="E9" s="27"/>
      <c r="F9" s="25">
        <v>6</v>
      </c>
      <c r="G9" s="133"/>
    </row>
    <row r="10" spans="1:10" ht="15" thickBot="1" x14ac:dyDescent="0.35">
      <c r="E10" s="30"/>
    </row>
    <row r="11" spans="1:10" ht="26.4" thickBot="1" x14ac:dyDescent="0.35">
      <c r="A11" s="33"/>
      <c r="B11" s="37" t="s">
        <v>3</v>
      </c>
      <c r="C11" s="31" t="str">
        <f ca="1">HLOOKUP(MID(B$1,6,35),Tables!$M$5:$AB$122,118,FALSE)</f>
        <v/>
      </c>
      <c r="G11" s="32"/>
    </row>
    <row r="12" spans="1:10" ht="15" customHeight="1" thickBot="1" x14ac:dyDescent="0.35">
      <c r="E12" s="194" t="s">
        <v>10</v>
      </c>
      <c r="F12" s="195"/>
    </row>
    <row r="13" spans="1:10" ht="14.4" customHeight="1" x14ac:dyDescent="0.3">
      <c r="B13" s="200" t="s">
        <v>18</v>
      </c>
      <c r="C13" s="201"/>
      <c r="E13" s="196"/>
      <c r="F13" s="197"/>
    </row>
    <row r="14" spans="1:10" ht="14.4" customHeight="1" x14ac:dyDescent="0.3">
      <c r="B14" s="202"/>
      <c r="C14" s="203"/>
      <c r="E14" s="196"/>
      <c r="F14" s="197"/>
    </row>
    <row r="15" spans="1:10" ht="15" customHeight="1" thickBot="1" x14ac:dyDescent="0.35">
      <c r="B15" s="204"/>
      <c r="C15" s="205"/>
      <c r="E15" s="198"/>
      <c r="F15" s="199"/>
    </row>
  </sheetData>
  <sheetProtection algorithmName="SHA-512" hashValue="5gM0UPo5nwNATszKAsrT641/QdPS2Yzh71VtBDjaVUrAJhhPeIA741lyUN+hwgW1tHw7bE8cpVRugO5v+cJy2w==" saltValue="qsecpiIe3gNiaSwDj3Kumg==" spinCount="100000" sheet="1" objects="1" scenarios="1"/>
  <protectedRanges>
    <protectedRange sqref="C3:C9" name="Range1_2"/>
  </protectedRanges>
  <mergeCells count="3">
    <mergeCell ref="D1:E1"/>
    <mergeCell ref="B13:C15"/>
    <mergeCell ref="E12:F15"/>
  </mergeCells>
  <conditionalFormatting sqref="C11">
    <cfRule type="containsText" dxfId="23" priority="1" operator="containsText" text="T">
      <formula>NOT(ISERROR(SEARCH("T",C11)))</formula>
    </cfRule>
    <cfRule type="containsText" dxfId="22" priority="2" operator="containsText" text="M">
      <formula>NOT(ISERROR(SEARCH("M",C11)))</formula>
    </cfRule>
    <cfRule type="containsText" dxfId="21" priority="3" operator="containsText" text="S">
      <formula>NOT(ISERROR(SEARCH("S",C11)))</formula>
    </cfRule>
    <cfRule type="containsText" dxfId="20" priority="4" operator="containsText" text="N">
      <formula>NOT(ISERROR(SEARCH("N",C11)))</formula>
    </cfRule>
  </conditionalFormatting>
  <dataValidations count="1">
    <dataValidation type="list" allowBlank="1" showInputMessage="1" showErrorMessage="1" sqref="C3:C9" xr:uid="{00000000-0002-0000-0A00-000000000000}">
      <formula1>"T,M,S,N"</formula1>
    </dataValidation>
  </dataValidations>
  <hyperlinks>
    <hyperlink ref="E12:F15" location="Overview!A1" display="Click here to go back to the overview page" xr:uid="{00000000-0004-0000-0A00-000000000000}"/>
  </hyperlinks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FDAFF"/>
  </sheetPr>
  <dimension ref="A1:J11"/>
  <sheetViews>
    <sheetView showRowColHeaders="0" zoomScaleNormal="100" workbookViewId="0">
      <selection activeCell="E8" sqref="E8:F11"/>
    </sheetView>
  </sheetViews>
  <sheetFormatPr defaultColWidth="9.109375" defaultRowHeight="14.4" x14ac:dyDescent="0.3"/>
  <cols>
    <col min="1" max="1" width="14.88671875" style="30" customWidth="1"/>
    <col min="2" max="2" width="50.6640625" style="18" customWidth="1"/>
    <col min="3" max="3" width="11.5546875" style="18" bestFit="1" customWidth="1"/>
    <col min="4" max="4" width="9.6640625" style="18" customWidth="1"/>
    <col min="5" max="5" width="11.6640625" style="18" customWidth="1"/>
    <col min="6" max="7" width="14.6640625" style="18" customWidth="1"/>
    <col min="8" max="16384" width="9.109375" style="18"/>
  </cols>
  <sheetData>
    <row r="1" spans="1:10" ht="37.5" customHeight="1" thickBot="1" x14ac:dyDescent="0.35">
      <c r="A1" s="34"/>
      <c r="B1" s="17" t="s">
        <v>125</v>
      </c>
      <c r="D1" s="206"/>
      <c r="E1" s="207"/>
      <c r="F1" s="36"/>
      <c r="G1" s="131"/>
    </row>
    <row r="2" spans="1:10" ht="21.6" thickBot="1" x14ac:dyDescent="0.45">
      <c r="A2" s="33"/>
      <c r="B2" s="42" t="s">
        <v>11</v>
      </c>
      <c r="C2" s="20" t="s">
        <v>12</v>
      </c>
      <c r="D2" s="73" t="s">
        <v>61</v>
      </c>
      <c r="E2" s="21" t="s">
        <v>13</v>
      </c>
      <c r="F2" s="22" t="s">
        <v>14</v>
      </c>
      <c r="G2" s="132"/>
    </row>
    <row r="3" spans="1:10" ht="31.2" x14ac:dyDescent="0.3">
      <c r="A3" s="35"/>
      <c r="B3" s="23" t="s">
        <v>126</v>
      </c>
      <c r="C3" s="45"/>
      <c r="D3" s="27" t="s">
        <v>172</v>
      </c>
      <c r="E3" s="48"/>
      <c r="F3" s="24">
        <v>1</v>
      </c>
      <c r="G3" s="133"/>
    </row>
    <row r="4" spans="1:10" ht="31.2" x14ac:dyDescent="0.3">
      <c r="A4" s="35"/>
      <c r="B4" s="144" t="s">
        <v>127</v>
      </c>
      <c r="C4" s="50"/>
      <c r="D4" s="27" t="s">
        <v>172</v>
      </c>
      <c r="E4" s="27"/>
      <c r="F4" s="25">
        <v>2</v>
      </c>
      <c r="G4" s="133"/>
    </row>
    <row r="5" spans="1:10" ht="31.8" thickBot="1" x14ac:dyDescent="0.35">
      <c r="A5" s="35"/>
      <c r="B5" s="146" t="s">
        <v>128</v>
      </c>
      <c r="C5" s="50"/>
      <c r="D5" s="27" t="s">
        <v>172</v>
      </c>
      <c r="E5" s="27"/>
      <c r="F5" s="25">
        <v>3</v>
      </c>
      <c r="G5" s="133"/>
    </row>
    <row r="6" spans="1:10" ht="15" thickBot="1" x14ac:dyDescent="0.35">
      <c r="A6" s="33"/>
      <c r="E6" s="30"/>
    </row>
    <row r="7" spans="1:10" ht="26.4" thickBot="1" x14ac:dyDescent="0.35">
      <c r="A7" s="33"/>
      <c r="B7" s="37" t="s">
        <v>3</v>
      </c>
      <c r="C7" s="31" t="str">
        <f ca="1">HLOOKUP(MID(B$1,6,35),Tables!$M$5:$AB$122,118,FALSE)</f>
        <v/>
      </c>
      <c r="G7" s="32"/>
      <c r="H7" s="32"/>
      <c r="I7" s="32"/>
      <c r="J7" s="32"/>
    </row>
    <row r="8" spans="1:10" ht="15" customHeight="1" thickBot="1" x14ac:dyDescent="0.35">
      <c r="A8" s="33"/>
      <c r="E8" s="194" t="s">
        <v>10</v>
      </c>
      <c r="F8" s="195"/>
    </row>
    <row r="9" spans="1:10" ht="14.4" customHeight="1" x14ac:dyDescent="0.3">
      <c r="B9" s="200" t="s">
        <v>18</v>
      </c>
      <c r="C9" s="201"/>
      <c r="E9" s="196"/>
      <c r="F9" s="197"/>
    </row>
    <row r="10" spans="1:10" ht="14.4" customHeight="1" x14ac:dyDescent="0.3">
      <c r="B10" s="202"/>
      <c r="C10" s="203"/>
      <c r="E10" s="196"/>
      <c r="F10" s="197"/>
    </row>
    <row r="11" spans="1:10" ht="15" customHeight="1" thickBot="1" x14ac:dyDescent="0.35">
      <c r="A11" s="33"/>
      <c r="B11" s="204"/>
      <c r="C11" s="205"/>
      <c r="E11" s="198"/>
      <c r="F11" s="199"/>
    </row>
  </sheetData>
  <sheetProtection algorithmName="SHA-512" hashValue="1XWUlXjoUwNtUPvNMNsH4tXl/g98jb3WYLBNaq6q2mEH4+aetOrlOMYQP/ihAAICsmjOwehwtvy1mvOef2WFRg==" saltValue="W9JBY2t1/YnuNkCAxtoZzw==" spinCount="100000" sheet="1" objects="1" scenarios="1"/>
  <protectedRanges>
    <protectedRange sqref="C3:C5" name="Range1_2"/>
  </protectedRanges>
  <mergeCells count="3">
    <mergeCell ref="D1:E1"/>
    <mergeCell ref="B9:C11"/>
    <mergeCell ref="E8:F11"/>
  </mergeCells>
  <conditionalFormatting sqref="C7">
    <cfRule type="containsText" dxfId="19" priority="1" operator="containsText" text="T">
      <formula>NOT(ISERROR(SEARCH("T",C7)))</formula>
    </cfRule>
    <cfRule type="containsText" dxfId="18" priority="2" operator="containsText" text="M">
      <formula>NOT(ISERROR(SEARCH("M",C7)))</formula>
    </cfRule>
    <cfRule type="containsText" dxfId="17" priority="3" operator="containsText" text="S">
      <formula>NOT(ISERROR(SEARCH("S",C7)))</formula>
    </cfRule>
    <cfRule type="containsText" dxfId="16" priority="4" operator="containsText" text="N">
      <formula>NOT(ISERROR(SEARCH("N",C7)))</formula>
    </cfRule>
  </conditionalFormatting>
  <dataValidations count="1">
    <dataValidation type="list" allowBlank="1" showInputMessage="1" showErrorMessage="1" sqref="C3:C5" xr:uid="{00000000-0002-0000-0B00-000000000000}">
      <formula1>"T,M,S,N"</formula1>
    </dataValidation>
  </dataValidations>
  <hyperlinks>
    <hyperlink ref="E8:F11" location="Overview!A1" display="Click here to go back to the overview page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FDAFF"/>
  </sheetPr>
  <dimension ref="A1:J11"/>
  <sheetViews>
    <sheetView showRowColHeaders="0" zoomScaleNormal="100" workbookViewId="0">
      <selection activeCell="E8" sqref="E8:F11"/>
    </sheetView>
  </sheetViews>
  <sheetFormatPr defaultColWidth="9.109375" defaultRowHeight="14.4" x14ac:dyDescent="0.3"/>
  <cols>
    <col min="1" max="1" width="14.88671875" style="30" customWidth="1"/>
    <col min="2" max="2" width="50.6640625" style="18" customWidth="1"/>
    <col min="3" max="3" width="11.5546875" style="18" bestFit="1" customWidth="1"/>
    <col min="4" max="4" width="9.6640625" style="18" customWidth="1"/>
    <col min="5" max="5" width="11.6640625" style="18" customWidth="1"/>
    <col min="6" max="7" width="14.6640625" style="18" customWidth="1"/>
    <col min="8" max="16384" width="9.109375" style="18"/>
  </cols>
  <sheetData>
    <row r="1" spans="1:10" ht="37.5" customHeight="1" thickBot="1" x14ac:dyDescent="0.35">
      <c r="A1" s="34"/>
      <c r="B1" s="17" t="s">
        <v>136</v>
      </c>
      <c r="D1" s="206"/>
      <c r="E1" s="207"/>
      <c r="F1" s="36"/>
      <c r="G1" s="131"/>
    </row>
    <row r="2" spans="1:10" ht="21.6" thickBot="1" x14ac:dyDescent="0.45">
      <c r="A2" s="33"/>
      <c r="B2" s="42" t="s">
        <v>11</v>
      </c>
      <c r="C2" s="20" t="s">
        <v>12</v>
      </c>
      <c r="D2" s="21" t="s">
        <v>61</v>
      </c>
      <c r="E2" s="21" t="s">
        <v>13</v>
      </c>
      <c r="F2" s="22" t="s">
        <v>14</v>
      </c>
      <c r="G2" s="132"/>
    </row>
    <row r="3" spans="1:10" ht="31.2" x14ac:dyDescent="0.3">
      <c r="A3" s="35"/>
      <c r="B3" s="148" t="s">
        <v>137</v>
      </c>
      <c r="C3" s="45"/>
      <c r="D3" s="27" t="s">
        <v>172</v>
      </c>
      <c r="E3" s="48"/>
      <c r="F3" s="24">
        <v>1</v>
      </c>
      <c r="G3" s="133"/>
    </row>
    <row r="4" spans="1:10" ht="25.8" x14ac:dyDescent="0.3">
      <c r="A4" s="35"/>
      <c r="B4" s="147" t="s">
        <v>138</v>
      </c>
      <c r="C4" s="50"/>
      <c r="D4" s="27" t="s">
        <v>172</v>
      </c>
      <c r="E4" s="27"/>
      <c r="F4" s="25">
        <v>2</v>
      </c>
      <c r="G4" s="133"/>
    </row>
    <row r="5" spans="1:10" ht="47.4" thickBot="1" x14ac:dyDescent="0.35">
      <c r="A5" s="35"/>
      <c r="B5" s="146" t="s">
        <v>139</v>
      </c>
      <c r="C5" s="50"/>
      <c r="D5" s="82" t="s">
        <v>16</v>
      </c>
      <c r="E5" s="27"/>
      <c r="F5" s="25">
        <v>3</v>
      </c>
      <c r="G5" s="133"/>
    </row>
    <row r="6" spans="1:10" ht="15" thickBot="1" x14ac:dyDescent="0.35">
      <c r="A6" s="33"/>
      <c r="E6" s="30"/>
    </row>
    <row r="7" spans="1:10" ht="26.4" thickBot="1" x14ac:dyDescent="0.35">
      <c r="A7" s="33"/>
      <c r="B7" s="37" t="s">
        <v>3</v>
      </c>
      <c r="C7" s="31" t="str">
        <f ca="1">HLOOKUP(MID(B$1,6,35),Tables!$M$5:$AB$122,118,FALSE)</f>
        <v/>
      </c>
      <c r="G7" s="32"/>
      <c r="H7" s="32"/>
      <c r="I7" s="32"/>
      <c r="J7" s="32"/>
    </row>
    <row r="8" spans="1:10" ht="15" customHeight="1" thickBot="1" x14ac:dyDescent="0.35">
      <c r="A8" s="33"/>
      <c r="E8" s="194" t="s">
        <v>10</v>
      </c>
      <c r="F8" s="195"/>
    </row>
    <row r="9" spans="1:10" ht="14.4" customHeight="1" x14ac:dyDescent="0.3">
      <c r="B9" s="200" t="s">
        <v>18</v>
      </c>
      <c r="C9" s="201"/>
      <c r="E9" s="196"/>
      <c r="F9" s="197"/>
    </row>
    <row r="10" spans="1:10" ht="14.4" customHeight="1" x14ac:dyDescent="0.3">
      <c r="B10" s="202"/>
      <c r="C10" s="203"/>
      <c r="E10" s="196"/>
      <c r="F10" s="197"/>
    </row>
    <row r="11" spans="1:10" ht="15" customHeight="1" thickBot="1" x14ac:dyDescent="0.35">
      <c r="A11" s="33"/>
      <c r="B11" s="204"/>
      <c r="C11" s="205"/>
      <c r="E11" s="198"/>
      <c r="F11" s="199"/>
    </row>
  </sheetData>
  <sheetProtection algorithmName="SHA-512" hashValue="uyQjzjnsztcXvYQLQ1CEDAMANHDSRhsacFiIR6oPEc8B9T4X/OBsqRhKlf+JKQRo4IMh2YQGUpHsGcee3rAtAw==" saltValue="vJNBoJ6nNvkcNtoUY+NB9w==" spinCount="100000" sheet="1" objects="1" scenarios="1"/>
  <protectedRanges>
    <protectedRange sqref="C3:C5" name="Range1_2"/>
  </protectedRanges>
  <mergeCells count="3">
    <mergeCell ref="D1:E1"/>
    <mergeCell ref="B9:C11"/>
    <mergeCell ref="E8:F11"/>
  </mergeCells>
  <conditionalFormatting sqref="C7">
    <cfRule type="containsText" dxfId="15" priority="1" operator="containsText" text="T">
      <formula>NOT(ISERROR(SEARCH("T",C7)))</formula>
    </cfRule>
    <cfRule type="containsText" dxfId="14" priority="2" operator="containsText" text="M">
      <formula>NOT(ISERROR(SEARCH("M",C7)))</formula>
    </cfRule>
    <cfRule type="containsText" dxfId="13" priority="3" operator="containsText" text="S">
      <formula>NOT(ISERROR(SEARCH("S",C7)))</formula>
    </cfRule>
    <cfRule type="containsText" dxfId="12" priority="4" operator="containsText" text="N">
      <formula>NOT(ISERROR(SEARCH("N",C7)))</formula>
    </cfRule>
  </conditionalFormatting>
  <dataValidations count="1">
    <dataValidation type="list" allowBlank="1" showInputMessage="1" showErrorMessage="1" sqref="C3:C5" xr:uid="{00000000-0002-0000-0C00-000000000000}">
      <formula1>"T,M,S,N"</formula1>
    </dataValidation>
  </dataValidations>
  <hyperlinks>
    <hyperlink ref="E8:F11" location="Overview!A1" display="Click here to go back to the overview page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>
    <tabColor rgb="FFF5A7F7"/>
  </sheetPr>
  <dimension ref="A1:J19"/>
  <sheetViews>
    <sheetView topLeftCell="A4" zoomScaleNormal="100" workbookViewId="0">
      <selection activeCell="B5" sqref="B5"/>
    </sheetView>
  </sheetViews>
  <sheetFormatPr defaultColWidth="9.109375" defaultRowHeight="14.4" x14ac:dyDescent="0.3"/>
  <cols>
    <col min="1" max="1" width="14.88671875" style="30" customWidth="1"/>
    <col min="2" max="2" width="50.6640625" style="18" customWidth="1"/>
    <col min="3" max="3" width="11.5546875" style="18" bestFit="1" customWidth="1"/>
    <col min="4" max="4" width="12.5546875" style="18" customWidth="1"/>
    <col min="5" max="5" width="11.6640625" style="18" customWidth="1"/>
    <col min="6" max="7" width="14.6640625" style="18" customWidth="1"/>
    <col min="8" max="16384" width="9.109375" style="18"/>
  </cols>
  <sheetData>
    <row r="1" spans="1:10" ht="37.5" customHeight="1" thickBot="1" x14ac:dyDescent="0.35">
      <c r="A1" s="34"/>
      <c r="B1" s="49" t="s">
        <v>140</v>
      </c>
      <c r="D1" s="206"/>
      <c r="E1" s="207"/>
      <c r="F1" s="72" t="s">
        <v>19</v>
      </c>
      <c r="G1" s="36"/>
    </row>
    <row r="2" spans="1:10" ht="21.6" thickBot="1" x14ac:dyDescent="0.45">
      <c r="A2" s="33"/>
      <c r="B2" s="42" t="s">
        <v>11</v>
      </c>
      <c r="C2" s="20" t="s">
        <v>12</v>
      </c>
      <c r="D2" s="71" t="s">
        <v>61</v>
      </c>
      <c r="E2" s="21" t="s">
        <v>13</v>
      </c>
      <c r="F2" s="21" t="s">
        <v>30</v>
      </c>
      <c r="G2" s="22" t="s">
        <v>14</v>
      </c>
    </row>
    <row r="3" spans="1:10" ht="46.8" x14ac:dyDescent="0.3">
      <c r="A3" s="35"/>
      <c r="B3" s="23" t="s">
        <v>26</v>
      </c>
      <c r="C3" s="45"/>
      <c r="D3" s="27" t="s">
        <v>175</v>
      </c>
      <c r="E3" s="60"/>
      <c r="F3" s="24">
        <v>1209</v>
      </c>
      <c r="G3" s="24">
        <v>1</v>
      </c>
    </row>
    <row r="4" spans="1:10" ht="31.2" x14ac:dyDescent="0.3">
      <c r="A4" s="35"/>
      <c r="B4" s="83" t="s">
        <v>27</v>
      </c>
      <c r="C4" s="50"/>
      <c r="D4" s="27" t="s">
        <v>175</v>
      </c>
      <c r="E4" s="43"/>
      <c r="F4" s="25">
        <v>1210</v>
      </c>
      <c r="G4" s="25">
        <v>2</v>
      </c>
    </row>
    <row r="5" spans="1:10" ht="46.8" x14ac:dyDescent="0.3">
      <c r="A5" s="35"/>
      <c r="B5" s="83" t="s">
        <v>28</v>
      </c>
      <c r="C5" s="50"/>
      <c r="D5" s="27" t="s">
        <v>176</v>
      </c>
      <c r="E5" s="43"/>
      <c r="F5" s="25">
        <v>1264</v>
      </c>
      <c r="G5" s="25">
        <v>3</v>
      </c>
    </row>
    <row r="6" spans="1:10" ht="31.2" x14ac:dyDescent="0.3">
      <c r="A6" s="35"/>
      <c r="B6" s="83" t="s">
        <v>58</v>
      </c>
      <c r="C6" s="50"/>
      <c r="D6" s="27" t="s">
        <v>176</v>
      </c>
      <c r="E6" s="43"/>
      <c r="F6" s="25">
        <v>1264</v>
      </c>
      <c r="G6" s="25">
        <v>3</v>
      </c>
    </row>
    <row r="7" spans="1:10" ht="25.8" x14ac:dyDescent="0.3">
      <c r="A7" s="35"/>
      <c r="B7" s="83" t="s">
        <v>29</v>
      </c>
      <c r="C7" s="50"/>
      <c r="D7" s="27" t="s">
        <v>176</v>
      </c>
      <c r="E7" s="43"/>
      <c r="F7" s="25">
        <v>1208</v>
      </c>
      <c r="G7" s="25">
        <v>3</v>
      </c>
    </row>
    <row r="8" spans="1:10" ht="31.2" x14ac:dyDescent="0.3">
      <c r="A8" s="35"/>
      <c r="B8" s="83" t="s">
        <v>59</v>
      </c>
      <c r="C8" s="50"/>
      <c r="D8" s="27" t="s">
        <v>176</v>
      </c>
      <c r="E8" s="43"/>
      <c r="F8" s="25">
        <v>1209</v>
      </c>
      <c r="G8" s="25">
        <v>4</v>
      </c>
    </row>
    <row r="9" spans="1:10" ht="31.2" x14ac:dyDescent="0.3">
      <c r="A9" s="35"/>
      <c r="B9" s="83" t="s">
        <v>60</v>
      </c>
      <c r="C9" s="50"/>
      <c r="D9" s="27" t="s">
        <v>176</v>
      </c>
      <c r="E9" s="43"/>
      <c r="F9" s="25">
        <v>1199</v>
      </c>
      <c r="G9" s="25">
        <v>5</v>
      </c>
    </row>
    <row r="10" spans="1:10" ht="31.2" x14ac:dyDescent="0.3">
      <c r="A10" s="35"/>
      <c r="B10" s="83" t="s">
        <v>141</v>
      </c>
      <c r="C10" s="50"/>
      <c r="D10" s="27" t="s">
        <v>174</v>
      </c>
      <c r="E10" s="43"/>
      <c r="F10" s="25">
        <v>1208</v>
      </c>
      <c r="G10" s="25">
        <v>6</v>
      </c>
    </row>
    <row r="11" spans="1:10" ht="31.2" x14ac:dyDescent="0.3">
      <c r="A11" s="33"/>
      <c r="B11" s="26" t="s">
        <v>142</v>
      </c>
      <c r="C11" s="50"/>
      <c r="D11" s="27" t="s">
        <v>176</v>
      </c>
      <c r="E11" s="43"/>
      <c r="F11" s="25">
        <v>1921</v>
      </c>
      <c r="G11" s="25">
        <v>7</v>
      </c>
    </row>
    <row r="12" spans="1:10" ht="31.8" thickBot="1" x14ac:dyDescent="0.35">
      <c r="A12" s="33"/>
      <c r="B12" s="28" t="s">
        <v>143</v>
      </c>
      <c r="C12" s="59"/>
      <c r="D12" s="27" t="s">
        <v>174</v>
      </c>
      <c r="E12" s="75"/>
      <c r="F12" s="29">
        <v>1967</v>
      </c>
      <c r="G12" s="29" t="s">
        <v>144</v>
      </c>
      <c r="H12" s="32"/>
      <c r="I12" s="32"/>
      <c r="J12" s="32"/>
    </row>
    <row r="13" spans="1:10" ht="15" thickBot="1" x14ac:dyDescent="0.35">
      <c r="A13" s="33"/>
      <c r="E13" s="30"/>
    </row>
    <row r="14" spans="1:10" ht="26.4" thickBot="1" x14ac:dyDescent="0.35">
      <c r="B14" s="37" t="s">
        <v>3</v>
      </c>
      <c r="C14" s="31" t="str">
        <f ca="1">HLOOKUP(MID(B$1,6,35),Tables!$M$5:$AB$122,118,FALSE)</f>
        <v/>
      </c>
      <c r="G14" s="32"/>
    </row>
    <row r="15" spans="1:10" ht="15" customHeight="1" thickBot="1" x14ac:dyDescent="0.35">
      <c r="F15" s="194" t="s">
        <v>10</v>
      </c>
      <c r="G15" s="195"/>
    </row>
    <row r="16" spans="1:10" ht="15.75" customHeight="1" x14ac:dyDescent="0.3">
      <c r="A16" s="33"/>
      <c r="B16" s="200" t="s">
        <v>18</v>
      </c>
      <c r="C16" s="201"/>
      <c r="F16" s="196"/>
      <c r="G16" s="197"/>
    </row>
    <row r="17" spans="2:7" x14ac:dyDescent="0.3">
      <c r="B17" s="202"/>
      <c r="C17" s="203"/>
      <c r="F17" s="196"/>
      <c r="G17" s="197"/>
    </row>
    <row r="18" spans="2:7" ht="15" thickBot="1" x14ac:dyDescent="0.35">
      <c r="B18" s="204"/>
      <c r="C18" s="205"/>
      <c r="F18" s="198"/>
      <c r="G18" s="199"/>
    </row>
    <row r="19" spans="2:7" ht="23.4" x14ac:dyDescent="0.3">
      <c r="D19" s="16"/>
    </row>
  </sheetData>
  <sheetProtection algorithmName="SHA-512" hashValue="MGeIPW+jtKSuDLC6TmpoX0sMMSOfygLDhcDSlWtEQhwt1EAbwX8igoRalig9oiJtQ52pSWIQxPJ18tE2TKNYTg==" saltValue="lCrV1JVRjU3eE4tElrzBXA==" spinCount="100000" sheet="1" objects="1" scenarios="1"/>
  <protectedRanges>
    <protectedRange sqref="C3:C11" name="Range1_2"/>
    <protectedRange sqref="C12" name="Range1_2_1"/>
  </protectedRanges>
  <mergeCells count="3">
    <mergeCell ref="D1:E1"/>
    <mergeCell ref="F15:G18"/>
    <mergeCell ref="B16:C18"/>
  </mergeCells>
  <conditionalFormatting sqref="C14">
    <cfRule type="containsText" dxfId="11" priority="1" operator="containsText" text="T">
      <formula>NOT(ISERROR(SEARCH("T",C14)))</formula>
    </cfRule>
    <cfRule type="containsText" dxfId="10" priority="2" operator="containsText" text="M">
      <formula>NOT(ISERROR(SEARCH("M",C14)))</formula>
    </cfRule>
    <cfRule type="containsText" dxfId="9" priority="3" operator="containsText" text="S">
      <formula>NOT(ISERROR(SEARCH("S",C14)))</formula>
    </cfRule>
    <cfRule type="containsText" dxfId="8" priority="4" operator="containsText" text="N">
      <formula>NOT(ISERROR(SEARCH("N",C14)))</formula>
    </cfRule>
  </conditionalFormatting>
  <dataValidations count="1">
    <dataValidation type="list" allowBlank="1" showInputMessage="1" showErrorMessage="1" sqref="C3:C12" xr:uid="{00000000-0002-0000-0D00-000000000000}">
      <formula1>"T,M,S,N"</formula1>
    </dataValidation>
  </dataValidations>
  <hyperlinks>
    <hyperlink ref="F15:G18" location="Overview!A1" display="Click here to go back to the overview page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7575"/>
  </sheetPr>
  <dimension ref="A1:J14"/>
  <sheetViews>
    <sheetView showRowColHeaders="0" zoomScaleNormal="100" workbookViewId="0">
      <selection activeCell="M7" sqref="M7"/>
    </sheetView>
  </sheetViews>
  <sheetFormatPr defaultColWidth="9.109375" defaultRowHeight="14.4" x14ac:dyDescent="0.3"/>
  <cols>
    <col min="1" max="1" width="14.88671875" style="30" customWidth="1"/>
    <col min="2" max="2" width="50.6640625" style="18" customWidth="1"/>
    <col min="3" max="3" width="11.5546875" style="18" bestFit="1" customWidth="1"/>
    <col min="4" max="4" width="9.6640625" style="18" customWidth="1"/>
    <col min="5" max="5" width="11.6640625" style="18" customWidth="1"/>
    <col min="6" max="7" width="14.6640625" style="18" customWidth="1"/>
    <col min="8" max="16384" width="9.109375" style="18"/>
  </cols>
  <sheetData>
    <row r="1" spans="1:10" ht="37.5" customHeight="1" thickBot="1" x14ac:dyDescent="0.35">
      <c r="A1" s="34"/>
      <c r="B1" s="38" t="s">
        <v>177</v>
      </c>
      <c r="D1" s="206"/>
      <c r="E1" s="207"/>
      <c r="F1" s="36"/>
      <c r="G1" s="131"/>
    </row>
    <row r="2" spans="1:10" ht="21.6" thickBot="1" x14ac:dyDescent="0.35">
      <c r="A2" s="33"/>
      <c r="B2" s="19" t="s">
        <v>11</v>
      </c>
      <c r="C2" s="20" t="s">
        <v>12</v>
      </c>
      <c r="D2" s="21" t="s">
        <v>61</v>
      </c>
      <c r="E2" s="21" t="s">
        <v>13</v>
      </c>
      <c r="F2" s="22" t="s">
        <v>14</v>
      </c>
      <c r="G2" s="132"/>
    </row>
    <row r="3" spans="1:10" ht="46.8" x14ac:dyDescent="0.3">
      <c r="A3" s="35"/>
      <c r="B3" s="23" t="s">
        <v>179</v>
      </c>
      <c r="C3" s="45"/>
      <c r="D3" s="27" t="s">
        <v>178</v>
      </c>
      <c r="E3" s="27"/>
      <c r="F3" s="82">
        <v>1</v>
      </c>
      <c r="G3" s="134"/>
    </row>
    <row r="4" spans="1:10" ht="28.8" x14ac:dyDescent="0.3">
      <c r="A4" s="35"/>
      <c r="B4" s="83" t="s">
        <v>180</v>
      </c>
      <c r="C4" s="50"/>
      <c r="D4" s="27" t="s">
        <v>178</v>
      </c>
      <c r="E4" s="27"/>
      <c r="F4" s="82">
        <v>1</v>
      </c>
      <c r="G4" s="134"/>
    </row>
    <row r="5" spans="1:10" ht="31.2" x14ac:dyDescent="0.3">
      <c r="A5" s="35"/>
      <c r="B5" s="83" t="s">
        <v>181</v>
      </c>
      <c r="C5" s="50"/>
      <c r="D5" s="27" t="s">
        <v>178</v>
      </c>
      <c r="E5" s="27"/>
      <c r="F5" s="82">
        <v>2</v>
      </c>
      <c r="G5" s="134"/>
    </row>
    <row r="6" spans="1:10" ht="31.2" x14ac:dyDescent="0.3">
      <c r="A6" s="35"/>
      <c r="B6" s="147" t="s">
        <v>182</v>
      </c>
      <c r="C6" s="50"/>
      <c r="D6" s="27" t="s">
        <v>178</v>
      </c>
      <c r="E6" s="27"/>
      <c r="F6" s="82">
        <v>3</v>
      </c>
      <c r="G6" s="134"/>
    </row>
    <row r="7" spans="1:10" ht="31.2" x14ac:dyDescent="0.3">
      <c r="A7" s="33"/>
      <c r="B7" s="145" t="s">
        <v>183</v>
      </c>
      <c r="C7" s="50"/>
      <c r="D7" s="27" t="s">
        <v>178</v>
      </c>
      <c r="E7" s="27"/>
      <c r="F7" s="82">
        <v>3</v>
      </c>
      <c r="G7" s="134"/>
    </row>
    <row r="8" spans="1:10" ht="31.8" thickBot="1" x14ac:dyDescent="0.35">
      <c r="A8" s="33"/>
      <c r="B8" s="146" t="s">
        <v>184</v>
      </c>
      <c r="C8" s="50"/>
      <c r="D8" s="27" t="s">
        <v>178</v>
      </c>
      <c r="E8" s="27"/>
      <c r="F8" s="82">
        <v>4</v>
      </c>
      <c r="G8" s="134"/>
      <c r="H8" s="32"/>
      <c r="I8" s="32"/>
      <c r="J8" s="32"/>
    </row>
    <row r="9" spans="1:10" ht="15" thickBot="1" x14ac:dyDescent="0.35">
      <c r="A9" s="33"/>
      <c r="E9" s="30"/>
    </row>
    <row r="10" spans="1:10" ht="26.4" thickBot="1" x14ac:dyDescent="0.35">
      <c r="B10" s="37" t="s">
        <v>3</v>
      </c>
      <c r="C10" s="31" t="str">
        <f ca="1">HLOOKUP(MID(B$1,12,35),Tables!$M$5:$AB$122,118,FALSE)</f>
        <v/>
      </c>
      <c r="G10" s="32"/>
    </row>
    <row r="11" spans="1:10" ht="15" customHeight="1" thickBot="1" x14ac:dyDescent="0.35">
      <c r="E11" s="194" t="s">
        <v>10</v>
      </c>
      <c r="F11" s="195"/>
    </row>
    <row r="12" spans="1:10" ht="14.4" customHeight="1" x14ac:dyDescent="0.3">
      <c r="A12" s="33"/>
      <c r="B12" s="200" t="s">
        <v>18</v>
      </c>
      <c r="C12" s="201"/>
      <c r="E12" s="196"/>
      <c r="F12" s="197"/>
    </row>
    <row r="13" spans="1:10" ht="14.4" customHeight="1" x14ac:dyDescent="0.3">
      <c r="B13" s="202"/>
      <c r="C13" s="203"/>
      <c r="E13" s="196"/>
      <c r="F13" s="197"/>
    </row>
    <row r="14" spans="1:10" ht="15" customHeight="1" thickBot="1" x14ac:dyDescent="0.35">
      <c r="B14" s="204"/>
      <c r="C14" s="205"/>
      <c r="E14" s="198"/>
      <c r="F14" s="199"/>
    </row>
  </sheetData>
  <sheetProtection algorithmName="SHA-512" hashValue="8vEdnz0zCuD290vfTWjhSGNhW4dWRwJZwfdPVzp5P/+HdQ7VWkRZxJrzZ+fdrsM8ur9MpNlTfV1vHJxQvFM2gQ==" saltValue="Acb28Jo8IvtVdb5t7SUPbA==" spinCount="100000" sheet="1" objects="1" scenarios="1"/>
  <protectedRanges>
    <protectedRange sqref="C3:C8" name="Range1_2"/>
  </protectedRanges>
  <mergeCells count="3">
    <mergeCell ref="D1:E1"/>
    <mergeCell ref="B12:C14"/>
    <mergeCell ref="E11:F14"/>
  </mergeCells>
  <conditionalFormatting sqref="C10">
    <cfRule type="containsText" dxfId="7" priority="1" operator="containsText" text="T">
      <formula>NOT(ISERROR(SEARCH("T",C10)))</formula>
    </cfRule>
    <cfRule type="containsText" dxfId="6" priority="2" operator="containsText" text="M">
      <formula>NOT(ISERROR(SEARCH("M",C10)))</formula>
    </cfRule>
    <cfRule type="containsText" dxfId="5" priority="3" operator="containsText" text="S">
      <formula>NOT(ISERROR(SEARCH("S",C10)))</formula>
    </cfRule>
    <cfRule type="containsText" dxfId="4" priority="4" operator="containsText" text="N">
      <formula>NOT(ISERROR(SEARCH("N",C10)))</formula>
    </cfRule>
  </conditionalFormatting>
  <dataValidations count="1">
    <dataValidation type="list" allowBlank="1" showInputMessage="1" showErrorMessage="1" sqref="C3:C8" xr:uid="{00000000-0002-0000-0E00-000000000000}">
      <formula1>"T,M,S,N"</formula1>
    </dataValidation>
  </dataValidations>
  <hyperlinks>
    <hyperlink ref="E11:F14" location="Overview!A1" display="Click here to go back to the overview page" xr:uid="{00000000-0004-0000-0E00-000000000000}"/>
  </hyperlinks>
  <pageMargins left="0.7" right="0.7" top="0.75" bottom="0.75" header="0.3" footer="0.3"/>
  <pageSetup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5D990"/>
  </sheetPr>
  <dimension ref="A1:J14"/>
  <sheetViews>
    <sheetView showRowColHeaders="0" zoomScaleNormal="100" workbookViewId="0">
      <selection activeCell="E11" sqref="E11:F14"/>
    </sheetView>
  </sheetViews>
  <sheetFormatPr defaultColWidth="9.109375" defaultRowHeight="14.4" x14ac:dyDescent="0.3"/>
  <cols>
    <col min="1" max="1" width="14.88671875" style="30" customWidth="1"/>
    <col min="2" max="2" width="50.6640625" style="18" customWidth="1"/>
    <col min="3" max="3" width="11.5546875" style="18" bestFit="1" customWidth="1"/>
    <col min="4" max="4" width="9.6640625" style="18" customWidth="1"/>
    <col min="5" max="5" width="11.6640625" style="18" customWidth="1"/>
    <col min="6" max="7" width="14.6640625" style="18" customWidth="1"/>
    <col min="8" max="16384" width="9.109375" style="18"/>
  </cols>
  <sheetData>
    <row r="1" spans="1:10" ht="37.5" customHeight="1" thickBot="1" x14ac:dyDescent="0.35">
      <c r="A1" s="34"/>
      <c r="B1" s="98" t="s">
        <v>186</v>
      </c>
      <c r="D1" s="206"/>
      <c r="E1" s="207"/>
      <c r="F1" s="36"/>
      <c r="G1" s="131"/>
    </row>
    <row r="2" spans="1:10" ht="21.6" thickBot="1" x14ac:dyDescent="0.35">
      <c r="A2" s="33"/>
      <c r="B2" s="19" t="s">
        <v>11</v>
      </c>
      <c r="C2" s="20" t="s">
        <v>12</v>
      </c>
      <c r="D2" s="21" t="s">
        <v>61</v>
      </c>
      <c r="E2" s="21" t="s">
        <v>13</v>
      </c>
      <c r="F2" s="22" t="s">
        <v>14</v>
      </c>
      <c r="G2" s="132"/>
    </row>
    <row r="3" spans="1:10" ht="31.2" x14ac:dyDescent="0.3">
      <c r="A3" s="35"/>
      <c r="B3" s="23" t="s">
        <v>194</v>
      </c>
      <c r="C3" s="45"/>
      <c r="D3" s="27" t="s">
        <v>193</v>
      </c>
      <c r="E3" s="27"/>
      <c r="F3" s="82">
        <v>1</v>
      </c>
      <c r="G3" s="134"/>
    </row>
    <row r="4" spans="1:10" ht="31.2" x14ac:dyDescent="0.3">
      <c r="A4" s="35"/>
      <c r="B4" s="83" t="s">
        <v>189</v>
      </c>
      <c r="C4" s="50"/>
      <c r="D4" s="27" t="s">
        <v>193</v>
      </c>
      <c r="E4" s="27"/>
      <c r="F4" s="82">
        <v>2</v>
      </c>
      <c r="G4" s="134"/>
    </row>
    <row r="5" spans="1:10" ht="31.2" x14ac:dyDescent="0.3">
      <c r="A5" s="35"/>
      <c r="B5" s="83" t="s">
        <v>188</v>
      </c>
      <c r="C5" s="50"/>
      <c r="D5" s="27" t="s">
        <v>193</v>
      </c>
      <c r="E5" s="27"/>
      <c r="F5" s="82">
        <v>2</v>
      </c>
      <c r="G5" s="134"/>
    </row>
    <row r="6" spans="1:10" ht="31.2" x14ac:dyDescent="0.3">
      <c r="A6" s="35"/>
      <c r="B6" s="83" t="s">
        <v>190</v>
      </c>
      <c r="C6" s="50"/>
      <c r="D6" s="27" t="s">
        <v>193</v>
      </c>
      <c r="E6" s="27"/>
      <c r="F6" s="82">
        <v>3</v>
      </c>
      <c r="G6" s="134"/>
    </row>
    <row r="7" spans="1:10" ht="31.2" x14ac:dyDescent="0.3">
      <c r="A7" s="33"/>
      <c r="B7" s="145" t="s">
        <v>191</v>
      </c>
      <c r="C7" s="50"/>
      <c r="D7" s="27" t="s">
        <v>193</v>
      </c>
      <c r="E7" s="27"/>
      <c r="F7" s="82">
        <v>4</v>
      </c>
      <c r="G7" s="134"/>
    </row>
    <row r="8" spans="1:10" ht="31.8" thickBot="1" x14ac:dyDescent="0.35">
      <c r="A8" s="33"/>
      <c r="B8" s="146" t="s">
        <v>192</v>
      </c>
      <c r="C8" s="50"/>
      <c r="D8" s="27" t="s">
        <v>193</v>
      </c>
      <c r="E8" s="27"/>
      <c r="F8" s="82">
        <v>4</v>
      </c>
      <c r="G8" s="134"/>
      <c r="H8" s="32"/>
      <c r="I8" s="32"/>
      <c r="J8" s="32"/>
    </row>
    <row r="9" spans="1:10" ht="15" thickBot="1" x14ac:dyDescent="0.35">
      <c r="A9" s="33"/>
      <c r="E9" s="30"/>
    </row>
    <row r="10" spans="1:10" ht="26.4" thickBot="1" x14ac:dyDescent="0.35">
      <c r="B10" s="37" t="s">
        <v>3</v>
      </c>
      <c r="C10" s="31" t="str">
        <f ca="1">HLOOKUP(MID(B$1,12,35),Tables!$M$5:$AB$122,118,FALSE)</f>
        <v/>
      </c>
      <c r="G10" s="32"/>
    </row>
    <row r="11" spans="1:10" ht="15" customHeight="1" thickBot="1" x14ac:dyDescent="0.35">
      <c r="E11" s="194" t="s">
        <v>10</v>
      </c>
      <c r="F11" s="195"/>
    </row>
    <row r="12" spans="1:10" ht="14.4" customHeight="1" x14ac:dyDescent="0.3">
      <c r="A12" s="33"/>
      <c r="B12" s="200" t="s">
        <v>18</v>
      </c>
      <c r="C12" s="201"/>
      <c r="E12" s="196"/>
      <c r="F12" s="197"/>
    </row>
    <row r="13" spans="1:10" ht="14.4" customHeight="1" x14ac:dyDescent="0.3">
      <c r="B13" s="202"/>
      <c r="C13" s="203"/>
      <c r="E13" s="196"/>
      <c r="F13" s="197"/>
    </row>
    <row r="14" spans="1:10" ht="15" customHeight="1" thickBot="1" x14ac:dyDescent="0.35">
      <c r="B14" s="204"/>
      <c r="C14" s="205"/>
      <c r="E14" s="198"/>
      <c r="F14" s="199"/>
    </row>
  </sheetData>
  <sheetProtection algorithmName="SHA-512" hashValue="msNajsjIsMNF4ndoC3eKXO/hpJgn6LFiWP+8Qu4No0xQav+rGegrEYqS1+IdLzNXYi9uyvFM0S4TDXvIhBr1TQ==" saltValue="gGg39CcdT4IPN0jf+rOhew==" spinCount="100000" sheet="1" objects="1" scenarios="1"/>
  <protectedRanges>
    <protectedRange sqref="C3:C8" name="Range1_2"/>
  </protectedRanges>
  <mergeCells count="3">
    <mergeCell ref="D1:E1"/>
    <mergeCell ref="B12:C14"/>
    <mergeCell ref="E11:F14"/>
  </mergeCells>
  <conditionalFormatting sqref="C10">
    <cfRule type="containsText" dxfId="3" priority="1" operator="containsText" text="T">
      <formula>NOT(ISERROR(SEARCH("T",C10)))</formula>
    </cfRule>
    <cfRule type="containsText" dxfId="2" priority="2" operator="containsText" text="M">
      <formula>NOT(ISERROR(SEARCH("M",C10)))</formula>
    </cfRule>
    <cfRule type="containsText" dxfId="1" priority="3" operator="containsText" text="S">
      <formula>NOT(ISERROR(SEARCH("S",C10)))</formula>
    </cfRule>
    <cfRule type="containsText" dxfId="0" priority="4" operator="containsText" text="N">
      <formula>NOT(ISERROR(SEARCH("N",C10)))</formula>
    </cfRule>
  </conditionalFormatting>
  <dataValidations count="1">
    <dataValidation type="list" allowBlank="1" showInputMessage="1" showErrorMessage="1" sqref="C3:C8" xr:uid="{00000000-0002-0000-0F00-000000000000}">
      <formula1>"T,M,S,N"</formula1>
    </dataValidation>
  </dataValidations>
  <hyperlinks>
    <hyperlink ref="E11:F14" location="Overview!A1" display="Click here to go back to the overview page" xr:uid="{00000000-0004-0000-0F00-000000000000}"/>
  </hyperlinks>
  <pageMargins left="0.7" right="0.7" top="0.75" bottom="0.75" header="0.3" footer="0.3"/>
  <pageSetup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AK204"/>
  <sheetViews>
    <sheetView showGridLines="0" workbookViewId="0">
      <selection activeCell="F5" sqref="F5"/>
    </sheetView>
  </sheetViews>
  <sheetFormatPr defaultColWidth="9.109375" defaultRowHeight="14.4" x14ac:dyDescent="0.3"/>
  <cols>
    <col min="1" max="1" width="2.109375" style="65" bestFit="1" customWidth="1"/>
    <col min="2" max="2" width="3" style="65" customWidth="1"/>
    <col min="3" max="3" width="4.109375" style="65" customWidth="1"/>
    <col min="4" max="5" width="2.33203125" style="65" customWidth="1"/>
    <col min="6" max="6" width="12" style="65" customWidth="1"/>
    <col min="7" max="7" width="125.5546875" style="65" customWidth="1"/>
    <col min="8" max="12" width="5.88671875" style="66" bestFit="1" customWidth="1"/>
    <col min="13" max="13" width="7.6640625" style="65" bestFit="1" customWidth="1"/>
    <col min="14" max="14" width="4" style="65" bestFit="1" customWidth="1"/>
    <col min="15" max="28" width="3.6640625" style="65" bestFit="1" customWidth="1"/>
    <col min="29" max="29" width="9.109375" style="65"/>
    <col min="30" max="16384" width="9.109375" style="46"/>
  </cols>
  <sheetData>
    <row r="1" spans="1:37" x14ac:dyDescent="0.3">
      <c r="A1" s="95"/>
      <c r="B1" s="95"/>
      <c r="C1" s="95"/>
      <c r="D1" s="95"/>
      <c r="E1" s="95"/>
      <c r="F1" s="95"/>
      <c r="G1" s="208" t="s">
        <v>20</v>
      </c>
      <c r="H1" s="96"/>
      <c r="I1" s="96"/>
      <c r="J1" s="96"/>
      <c r="K1" s="96"/>
      <c r="L1" s="96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7"/>
      <c r="AG1" s="97"/>
      <c r="AH1" s="97"/>
      <c r="AI1" s="97"/>
    </row>
    <row r="2" spans="1:37" x14ac:dyDescent="0.3">
      <c r="A2" s="65">
        <v>0</v>
      </c>
      <c r="B2" s="65" t="s">
        <v>15</v>
      </c>
      <c r="C2" s="65">
        <v>0</v>
      </c>
      <c r="D2" s="65" t="s">
        <v>21</v>
      </c>
      <c r="G2" s="209"/>
      <c r="H2" s="96"/>
      <c r="I2" s="96"/>
      <c r="J2" s="96"/>
      <c r="K2" s="96"/>
      <c r="L2" s="96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7"/>
      <c r="AG2" s="97"/>
      <c r="AH2" s="97"/>
      <c r="AI2" s="97"/>
    </row>
    <row r="3" spans="1:37" x14ac:dyDescent="0.3">
      <c r="A3" s="65">
        <v>1</v>
      </c>
      <c r="B3" s="65" t="s">
        <v>5</v>
      </c>
      <c r="C3" s="65">
        <v>1</v>
      </c>
      <c r="D3" s="65" t="s">
        <v>22</v>
      </c>
      <c r="G3" s="209"/>
      <c r="H3" s="96"/>
      <c r="AD3" s="95"/>
      <c r="AE3" s="95"/>
      <c r="AF3" s="97"/>
      <c r="AG3" s="97"/>
      <c r="AH3" s="97"/>
      <c r="AI3" s="97"/>
    </row>
    <row r="4" spans="1:37" x14ac:dyDescent="0.3">
      <c r="A4" s="65">
        <v>2</v>
      </c>
      <c r="B4" s="65" t="s">
        <v>17</v>
      </c>
      <c r="C4" s="65">
        <v>2</v>
      </c>
      <c r="D4" s="65" t="s">
        <v>23</v>
      </c>
      <c r="G4" s="209"/>
      <c r="H4" s="96"/>
      <c r="AD4" s="95"/>
      <c r="AE4" s="95"/>
      <c r="AF4" s="97"/>
      <c r="AG4" s="97"/>
      <c r="AH4" s="97"/>
      <c r="AI4" s="97"/>
    </row>
    <row r="5" spans="1:37" ht="112.8" thickBot="1" x14ac:dyDescent="0.35">
      <c r="A5" s="65">
        <v>3</v>
      </c>
      <c r="B5" s="65" t="s">
        <v>24</v>
      </c>
      <c r="C5" s="65">
        <v>3</v>
      </c>
      <c r="D5" s="65" t="s">
        <v>25</v>
      </c>
      <c r="G5" s="210"/>
      <c r="H5" s="96"/>
      <c r="M5" s="67" t="s">
        <v>65</v>
      </c>
      <c r="N5" s="67" t="s">
        <v>66</v>
      </c>
      <c r="O5" s="67" t="s">
        <v>67</v>
      </c>
      <c r="P5" s="67" t="s">
        <v>68</v>
      </c>
      <c r="Q5" s="67" t="s">
        <v>69</v>
      </c>
      <c r="R5" s="67" t="s">
        <v>70</v>
      </c>
      <c r="S5" s="67" t="s">
        <v>71</v>
      </c>
      <c r="T5" s="67" t="s">
        <v>39</v>
      </c>
      <c r="U5" s="67" t="s">
        <v>124</v>
      </c>
      <c r="V5" s="67" t="s">
        <v>72</v>
      </c>
      <c r="W5" s="67" t="s">
        <v>73</v>
      </c>
      <c r="X5" s="67" t="s">
        <v>8</v>
      </c>
      <c r="Y5" s="67" t="s">
        <v>185</v>
      </c>
      <c r="Z5" s="67" t="s">
        <v>187</v>
      </c>
      <c r="AA5" s="67"/>
      <c r="AB5" s="99"/>
      <c r="AD5" s="95"/>
      <c r="AE5" s="95"/>
      <c r="AF5" s="97"/>
      <c r="AG5" s="97"/>
      <c r="AH5" s="97"/>
      <c r="AI5" s="97"/>
    </row>
    <row r="6" spans="1:37" x14ac:dyDescent="0.3">
      <c r="A6" s="46"/>
      <c r="B6" s="46"/>
      <c r="E6" s="65">
        <f ca="1">L6</f>
        <v>0</v>
      </c>
      <c r="F6" s="65" t="s">
        <v>65</v>
      </c>
      <c r="G6" s="65" t="s">
        <v>40</v>
      </c>
      <c r="H6" s="65">
        <f ca="1">VLOOKUP(G6,INDIRECT("'"&amp;F6&amp;"'!"&amp;"B:C"),2,FALSE)</f>
        <v>0</v>
      </c>
      <c r="I6" s="65">
        <f ca="1">IF(H6="N",COUNTIF($H$1:$H6,"N"),0)</f>
        <v>0</v>
      </c>
      <c r="J6" s="65">
        <f ca="1">IF(H6="S",COUNTIF($H$1:$H6,"S")+MAX(I$1:I$126),0)</f>
        <v>0</v>
      </c>
      <c r="K6" s="65">
        <f ca="1">IF(H6="M",COUNTIF($H$1:$H6,"M")+MAX(J$1:J$126),0)</f>
        <v>0</v>
      </c>
      <c r="L6" s="65">
        <f ca="1">MAX(I6:K6)</f>
        <v>0</v>
      </c>
      <c r="M6" s="65" t="str">
        <f ca="1">IFERROR(IF(M$5=$F6,VLOOKUP($H6,$B$2:$C$5,2,FALSE),""),"")</f>
        <v/>
      </c>
      <c r="N6" s="65" t="str">
        <f t="shared" ref="N6:AB21" si="0">IFERROR(IF(N$5=$F6,VLOOKUP($H6,$B$2:$C$5,2,FALSE),""),"")</f>
        <v/>
      </c>
      <c r="O6" s="65" t="str">
        <f t="shared" si="0"/>
        <v/>
      </c>
      <c r="P6" s="65" t="str">
        <f t="shared" si="0"/>
        <v/>
      </c>
      <c r="Q6" s="65" t="str">
        <f t="shared" si="0"/>
        <v/>
      </c>
      <c r="R6" s="65" t="str">
        <f t="shared" si="0"/>
        <v/>
      </c>
      <c r="S6" s="65" t="str">
        <f t="shared" si="0"/>
        <v/>
      </c>
      <c r="T6" s="65" t="str">
        <f t="shared" si="0"/>
        <v/>
      </c>
      <c r="U6" s="65" t="str">
        <f t="shared" si="0"/>
        <v/>
      </c>
      <c r="V6" s="65" t="str">
        <f t="shared" si="0"/>
        <v/>
      </c>
      <c r="W6" s="65" t="str">
        <f t="shared" si="0"/>
        <v/>
      </c>
      <c r="X6" s="65" t="str">
        <f t="shared" si="0"/>
        <v/>
      </c>
      <c r="Y6" s="65" t="str">
        <f t="shared" si="0"/>
        <v/>
      </c>
      <c r="Z6" s="65" t="str">
        <f t="shared" si="0"/>
        <v/>
      </c>
      <c r="AA6" s="65" t="str">
        <f t="shared" si="0"/>
        <v/>
      </c>
      <c r="AB6" s="65" t="str">
        <f t="shared" si="0"/>
        <v/>
      </c>
      <c r="AD6" s="65"/>
      <c r="AE6" s="65"/>
      <c r="AF6" s="141"/>
      <c r="AG6" s="141"/>
      <c r="AH6" s="141"/>
      <c r="AI6" s="141"/>
      <c r="AJ6" s="65"/>
      <c r="AK6" s="65"/>
    </row>
    <row r="7" spans="1:37" x14ac:dyDescent="0.3">
      <c r="A7" s="46"/>
      <c r="B7" s="46"/>
      <c r="E7" s="65">
        <f t="shared" ref="E7:E71" ca="1" si="1">L7</f>
        <v>0</v>
      </c>
      <c r="F7" s="65" t="s">
        <v>65</v>
      </c>
      <c r="G7" s="65" t="s">
        <v>75</v>
      </c>
      <c r="H7" s="65">
        <f t="shared" ref="H7:H71" ca="1" si="2">VLOOKUP(G7,INDIRECT("'"&amp;F7&amp;"'!"&amp;"B:C"),2,FALSE)</f>
        <v>0</v>
      </c>
      <c r="I7" s="65">
        <f ca="1">IF(H7="N",COUNTIF($H$1:$H7,"N"),0)</f>
        <v>0</v>
      </c>
      <c r="J7" s="65">
        <f ca="1">IF(H7="S",COUNTIF($H$1:$H7,"S")+MAX(I$1:I$126),0)</f>
        <v>0</v>
      </c>
      <c r="K7" s="65">
        <f ca="1">IF(H7="M",COUNTIF($H$1:$H7,"M")+MAX(J$1:J$126),0)</f>
        <v>0</v>
      </c>
      <c r="L7" s="65">
        <f t="shared" ref="L7:L74" ca="1" si="3">MAX(I7:K7)</f>
        <v>0</v>
      </c>
      <c r="M7" s="65" t="str">
        <f t="shared" ref="M7:AA71" ca="1" si="4">IFERROR(IF(M$5=$F7,VLOOKUP($H7,$B$2:$C$5,2,FALSE),""),"")</f>
        <v/>
      </c>
      <c r="N7" s="65" t="str">
        <f t="shared" si="0"/>
        <v/>
      </c>
      <c r="O7" s="65" t="str">
        <f t="shared" si="0"/>
        <v/>
      </c>
      <c r="P7" s="65" t="str">
        <f t="shared" si="0"/>
        <v/>
      </c>
      <c r="Q7" s="65" t="str">
        <f t="shared" si="0"/>
        <v/>
      </c>
      <c r="R7" s="65" t="str">
        <f t="shared" si="0"/>
        <v/>
      </c>
      <c r="S7" s="65" t="str">
        <f t="shared" si="0"/>
        <v/>
      </c>
      <c r="T7" s="65" t="str">
        <f t="shared" si="0"/>
        <v/>
      </c>
      <c r="U7" s="65" t="str">
        <f t="shared" si="0"/>
        <v/>
      </c>
      <c r="V7" s="65" t="str">
        <f t="shared" si="0"/>
        <v/>
      </c>
      <c r="W7" s="65" t="str">
        <f t="shared" si="0"/>
        <v/>
      </c>
      <c r="X7" s="65" t="str">
        <f t="shared" si="0"/>
        <v/>
      </c>
      <c r="Y7" s="65" t="str">
        <f t="shared" si="0"/>
        <v/>
      </c>
      <c r="Z7" s="65" t="str">
        <f t="shared" si="0"/>
        <v/>
      </c>
      <c r="AA7" s="65" t="str">
        <f t="shared" si="0"/>
        <v/>
      </c>
      <c r="AB7" s="65" t="str">
        <f t="shared" si="0"/>
        <v/>
      </c>
      <c r="AD7" s="65"/>
      <c r="AE7" s="65"/>
      <c r="AF7" s="141"/>
      <c r="AG7" s="141"/>
      <c r="AH7" s="141"/>
      <c r="AI7" s="141"/>
      <c r="AJ7" s="65"/>
      <c r="AK7" s="65"/>
    </row>
    <row r="8" spans="1:37" x14ac:dyDescent="0.3">
      <c r="A8" s="46"/>
      <c r="B8" s="46"/>
      <c r="E8" s="65" t="e">
        <f t="shared" ca="1" si="1"/>
        <v>#N/A</v>
      </c>
      <c r="F8" s="65" t="s">
        <v>65</v>
      </c>
      <c r="G8" s="65" t="s">
        <v>76</v>
      </c>
      <c r="H8" s="65" t="e">
        <f t="shared" ca="1" si="2"/>
        <v>#N/A</v>
      </c>
      <c r="I8" s="65" t="e">
        <f ca="1">IF(H8="N",COUNTIF($H$1:$H8,"N"),0)</f>
        <v>#N/A</v>
      </c>
      <c r="J8" s="65" t="e">
        <f ca="1">IF(H8="S",COUNTIF($H$1:$H8,"S")+MAX(I$1:I$126),0)</f>
        <v>#N/A</v>
      </c>
      <c r="K8" s="65" t="e">
        <f ca="1">IF(H8="M",COUNTIF($H$1:$H8,"M")+MAX(J$1:J$126),0)</f>
        <v>#N/A</v>
      </c>
      <c r="L8" s="65" t="e">
        <f t="shared" ca="1" si="3"/>
        <v>#N/A</v>
      </c>
      <c r="M8" s="65" t="str">
        <f t="shared" ca="1" si="4"/>
        <v/>
      </c>
      <c r="N8" s="65" t="str">
        <f t="shared" si="0"/>
        <v/>
      </c>
      <c r="O8" s="65" t="str">
        <f t="shared" ref="N8:AA26" si="5">IFERROR(IF(O$5=$F8,VLOOKUP($H8,$B$2:$C$5,2,FALSE),""),"")</f>
        <v/>
      </c>
      <c r="P8" s="65" t="str">
        <f t="shared" si="5"/>
        <v/>
      </c>
      <c r="Q8" s="65" t="str">
        <f t="shared" si="5"/>
        <v/>
      </c>
      <c r="R8" s="65" t="str">
        <f t="shared" si="5"/>
        <v/>
      </c>
      <c r="S8" s="65" t="str">
        <f t="shared" si="5"/>
        <v/>
      </c>
      <c r="T8" s="65" t="str">
        <f t="shared" si="5"/>
        <v/>
      </c>
      <c r="U8" s="65" t="str">
        <f t="shared" si="5"/>
        <v/>
      </c>
      <c r="V8" s="65" t="str">
        <f t="shared" si="5"/>
        <v/>
      </c>
      <c r="W8" s="65" t="str">
        <f t="shared" si="5"/>
        <v/>
      </c>
      <c r="X8" s="65" t="str">
        <f t="shared" si="5"/>
        <v/>
      </c>
      <c r="Y8" s="65" t="str">
        <f t="shared" si="5"/>
        <v/>
      </c>
      <c r="Z8" s="65" t="str">
        <f t="shared" si="5"/>
        <v/>
      </c>
      <c r="AA8" s="65" t="str">
        <f t="shared" si="5"/>
        <v/>
      </c>
      <c r="AB8" s="65" t="str">
        <f t="shared" si="0"/>
        <v/>
      </c>
      <c r="AD8" s="65"/>
      <c r="AE8" s="65"/>
      <c r="AF8" s="141"/>
      <c r="AG8" s="141"/>
      <c r="AH8" s="141"/>
      <c r="AI8" s="141"/>
      <c r="AJ8" s="65"/>
      <c r="AK8" s="65"/>
    </row>
    <row r="9" spans="1:37" x14ac:dyDescent="0.3">
      <c r="A9" s="46"/>
      <c r="B9" s="46"/>
      <c r="E9" s="65">
        <f t="shared" ca="1" si="1"/>
        <v>0</v>
      </c>
      <c r="F9" s="65" t="s">
        <v>65</v>
      </c>
      <c r="G9" s="65" t="s">
        <v>77</v>
      </c>
      <c r="H9" s="65">
        <f t="shared" ca="1" si="2"/>
        <v>0</v>
      </c>
      <c r="I9" s="65">
        <f ca="1">IF(H9="N",COUNTIF($H$1:$H9,"N"),0)</f>
        <v>0</v>
      </c>
      <c r="J9" s="65">
        <f ca="1">IF(H9="S",COUNTIF($H$1:$H9,"S")+MAX(I$1:I$126),0)</f>
        <v>0</v>
      </c>
      <c r="K9" s="65">
        <f ca="1">IF(H9="M",COUNTIF($H$1:$H9,"M")+MAX(J$1:J$126),0)</f>
        <v>0</v>
      </c>
      <c r="L9" s="65">
        <f t="shared" ca="1" si="3"/>
        <v>0</v>
      </c>
      <c r="M9" s="65" t="str">
        <f t="shared" ca="1" si="4"/>
        <v/>
      </c>
      <c r="N9" s="65" t="str">
        <f t="shared" si="5"/>
        <v/>
      </c>
      <c r="O9" s="65" t="str">
        <f t="shared" si="5"/>
        <v/>
      </c>
      <c r="P9" s="65" t="str">
        <f t="shared" si="5"/>
        <v/>
      </c>
      <c r="Q9" s="65" t="str">
        <f t="shared" si="5"/>
        <v/>
      </c>
      <c r="R9" s="65" t="str">
        <f t="shared" si="5"/>
        <v/>
      </c>
      <c r="S9" s="65" t="str">
        <f t="shared" si="5"/>
        <v/>
      </c>
      <c r="T9" s="65" t="str">
        <f t="shared" si="5"/>
        <v/>
      </c>
      <c r="U9" s="65" t="str">
        <f t="shared" si="5"/>
        <v/>
      </c>
      <c r="V9" s="65" t="str">
        <f t="shared" si="5"/>
        <v/>
      </c>
      <c r="W9" s="65" t="str">
        <f t="shared" si="5"/>
        <v/>
      </c>
      <c r="X9" s="65" t="str">
        <f t="shared" si="5"/>
        <v/>
      </c>
      <c r="Y9" s="65" t="str">
        <f t="shared" si="5"/>
        <v/>
      </c>
      <c r="Z9" s="65" t="str">
        <f t="shared" si="5"/>
        <v/>
      </c>
      <c r="AA9" s="65" t="str">
        <f t="shared" si="5"/>
        <v/>
      </c>
      <c r="AB9" s="65" t="str">
        <f t="shared" si="0"/>
        <v/>
      </c>
      <c r="AD9" s="65"/>
      <c r="AE9" s="65"/>
      <c r="AF9" s="141"/>
      <c r="AG9" s="141"/>
      <c r="AH9" s="141"/>
      <c r="AI9" s="141"/>
      <c r="AJ9" s="65"/>
      <c r="AK9" s="65"/>
    </row>
    <row r="10" spans="1:37" x14ac:dyDescent="0.3">
      <c r="A10" s="46"/>
      <c r="B10" s="46"/>
      <c r="E10" s="65">
        <f t="shared" ca="1" si="1"/>
        <v>0</v>
      </c>
      <c r="F10" s="65" t="s">
        <v>65</v>
      </c>
      <c r="G10" s="65" t="s">
        <v>206</v>
      </c>
      <c r="H10" s="65">
        <f t="shared" ca="1" si="2"/>
        <v>0</v>
      </c>
      <c r="I10" s="65">
        <f ca="1">IF(H10="N",COUNTIF($H$1:$H10,"N"),0)</f>
        <v>0</v>
      </c>
      <c r="J10" s="65">
        <f ca="1">IF(H10="S",COUNTIF($H$1:$H10,"S")+MAX(I$1:I$126),0)</f>
        <v>0</v>
      </c>
      <c r="K10" s="65">
        <f ca="1">IF(H10="M",COUNTIF($H$1:$H10,"M")+MAX(J$1:J$126),0)</f>
        <v>0</v>
      </c>
      <c r="L10" s="65">
        <f t="shared" ca="1" si="3"/>
        <v>0</v>
      </c>
      <c r="M10" s="65" t="str">
        <f t="shared" ca="1" si="4"/>
        <v/>
      </c>
      <c r="N10" s="65" t="str">
        <f t="shared" si="5"/>
        <v/>
      </c>
      <c r="O10" s="65" t="str">
        <f t="shared" si="5"/>
        <v/>
      </c>
      <c r="P10" s="65" t="str">
        <f t="shared" si="5"/>
        <v/>
      </c>
      <c r="Q10" s="65" t="str">
        <f t="shared" si="5"/>
        <v/>
      </c>
      <c r="R10" s="65" t="str">
        <f t="shared" si="5"/>
        <v/>
      </c>
      <c r="S10" s="65" t="str">
        <f t="shared" si="5"/>
        <v/>
      </c>
      <c r="T10" s="65" t="str">
        <f t="shared" si="5"/>
        <v/>
      </c>
      <c r="U10" s="65" t="str">
        <f t="shared" si="5"/>
        <v/>
      </c>
      <c r="V10" s="65" t="str">
        <f t="shared" si="5"/>
        <v/>
      </c>
      <c r="W10" s="65" t="str">
        <f t="shared" si="5"/>
        <v/>
      </c>
      <c r="X10" s="65" t="str">
        <f t="shared" si="5"/>
        <v/>
      </c>
      <c r="Y10" s="65" t="str">
        <f t="shared" si="5"/>
        <v/>
      </c>
      <c r="Z10" s="65" t="str">
        <f t="shared" si="5"/>
        <v/>
      </c>
      <c r="AA10" s="65" t="str">
        <f t="shared" si="5"/>
        <v/>
      </c>
      <c r="AB10" s="65" t="str">
        <f t="shared" si="0"/>
        <v/>
      </c>
      <c r="AD10" s="65"/>
      <c r="AE10" s="65"/>
      <c r="AF10" s="141"/>
      <c r="AG10" s="141"/>
      <c r="AH10" s="141"/>
      <c r="AI10" s="141"/>
      <c r="AJ10" s="65"/>
      <c r="AK10" s="65"/>
    </row>
    <row r="11" spans="1:37" x14ac:dyDescent="0.3">
      <c r="A11" s="46"/>
      <c r="B11" s="46"/>
      <c r="E11" s="65" t="e">
        <f t="shared" ca="1" si="1"/>
        <v>#N/A</v>
      </c>
      <c r="F11" s="65" t="s">
        <v>65</v>
      </c>
      <c r="G11" s="65" t="s">
        <v>78</v>
      </c>
      <c r="H11" s="65" t="e">
        <f t="shared" ca="1" si="2"/>
        <v>#N/A</v>
      </c>
      <c r="I11" s="65" t="e">
        <f ca="1">IF(H11="N",COUNTIF($H$1:$H11,"N"),0)</f>
        <v>#N/A</v>
      </c>
      <c r="J11" s="65" t="e">
        <f ca="1">IF(H11="S",COUNTIF($H$1:$H11,"S")+MAX(I$1:I$126),0)</f>
        <v>#N/A</v>
      </c>
      <c r="K11" s="65" t="e">
        <f ca="1">IF(H11="M",COUNTIF($H$1:$H11,"M")+MAX(J$1:J$126),0)</f>
        <v>#N/A</v>
      </c>
      <c r="L11" s="65" t="e">
        <f t="shared" ca="1" si="3"/>
        <v>#N/A</v>
      </c>
      <c r="M11" s="65" t="str">
        <f t="shared" ca="1" si="4"/>
        <v/>
      </c>
      <c r="N11" s="65" t="str">
        <f t="shared" si="5"/>
        <v/>
      </c>
      <c r="O11" s="65" t="str">
        <f t="shared" si="5"/>
        <v/>
      </c>
      <c r="P11" s="65" t="str">
        <f t="shared" si="5"/>
        <v/>
      </c>
      <c r="Q11" s="65" t="str">
        <f t="shared" si="5"/>
        <v/>
      </c>
      <c r="R11" s="65" t="str">
        <f t="shared" si="5"/>
        <v/>
      </c>
      <c r="S11" s="65" t="str">
        <f t="shared" si="5"/>
        <v/>
      </c>
      <c r="T11" s="65" t="str">
        <f t="shared" si="5"/>
        <v/>
      </c>
      <c r="U11" s="65" t="str">
        <f t="shared" si="5"/>
        <v/>
      </c>
      <c r="V11" s="65" t="str">
        <f t="shared" si="5"/>
        <v/>
      </c>
      <c r="W11" s="65" t="str">
        <f t="shared" si="5"/>
        <v/>
      </c>
      <c r="X11" s="65" t="str">
        <f t="shared" si="5"/>
        <v/>
      </c>
      <c r="Y11" s="65" t="str">
        <f t="shared" si="5"/>
        <v/>
      </c>
      <c r="Z11" s="65" t="str">
        <f t="shared" si="5"/>
        <v/>
      </c>
      <c r="AA11" s="65" t="str">
        <f t="shared" si="5"/>
        <v/>
      </c>
      <c r="AB11" s="65" t="str">
        <f t="shared" si="0"/>
        <v/>
      </c>
      <c r="AD11" s="65"/>
      <c r="AE11" s="65"/>
      <c r="AF11" s="141"/>
      <c r="AG11" s="141"/>
      <c r="AH11" s="141"/>
      <c r="AI11" s="141"/>
      <c r="AJ11" s="65"/>
      <c r="AK11" s="65"/>
    </row>
    <row r="12" spans="1:37" x14ac:dyDescent="0.3">
      <c r="A12" s="46"/>
      <c r="B12" s="46"/>
      <c r="E12" s="65">
        <f t="shared" ca="1" si="1"/>
        <v>0</v>
      </c>
      <c r="F12" s="65" t="s">
        <v>65</v>
      </c>
      <c r="G12" s="65" t="s">
        <v>79</v>
      </c>
      <c r="H12" s="65">
        <f t="shared" ca="1" si="2"/>
        <v>0</v>
      </c>
      <c r="I12" s="65">
        <f ca="1">IF(H12="N",COUNTIF($H$1:$H12,"N"),0)</f>
        <v>0</v>
      </c>
      <c r="J12" s="65">
        <f ca="1">IF(H12="S",COUNTIF($H$1:$H12,"S")+MAX(I$1:I$126),0)</f>
        <v>0</v>
      </c>
      <c r="K12" s="65">
        <f ca="1">IF(H12="M",COUNTIF($H$1:$H12,"M")+MAX(J$1:J$126),0)</f>
        <v>0</v>
      </c>
      <c r="L12" s="65">
        <f t="shared" ca="1" si="3"/>
        <v>0</v>
      </c>
      <c r="M12" s="65" t="str">
        <f t="shared" ca="1" si="4"/>
        <v/>
      </c>
      <c r="N12" s="65" t="str">
        <f t="shared" si="5"/>
        <v/>
      </c>
      <c r="O12" s="65" t="str">
        <f t="shared" si="5"/>
        <v/>
      </c>
      <c r="P12" s="65" t="str">
        <f t="shared" si="5"/>
        <v/>
      </c>
      <c r="Q12" s="65" t="str">
        <f t="shared" si="5"/>
        <v/>
      </c>
      <c r="R12" s="65" t="str">
        <f t="shared" si="5"/>
        <v/>
      </c>
      <c r="S12" s="65" t="str">
        <f t="shared" si="5"/>
        <v/>
      </c>
      <c r="T12" s="65" t="str">
        <f t="shared" si="5"/>
        <v/>
      </c>
      <c r="U12" s="65" t="str">
        <f t="shared" si="5"/>
        <v/>
      </c>
      <c r="V12" s="65" t="str">
        <f t="shared" si="5"/>
        <v/>
      </c>
      <c r="W12" s="65" t="str">
        <f t="shared" si="5"/>
        <v/>
      </c>
      <c r="X12" s="65" t="str">
        <f t="shared" si="5"/>
        <v/>
      </c>
      <c r="Y12" s="65" t="str">
        <f t="shared" si="5"/>
        <v/>
      </c>
      <c r="Z12" s="65" t="str">
        <f t="shared" si="5"/>
        <v/>
      </c>
      <c r="AA12" s="65" t="str">
        <f t="shared" si="5"/>
        <v/>
      </c>
      <c r="AB12" s="65" t="str">
        <f t="shared" si="0"/>
        <v/>
      </c>
      <c r="AD12" s="65"/>
      <c r="AE12" s="65"/>
      <c r="AF12" s="141"/>
      <c r="AG12" s="141"/>
      <c r="AH12" s="141"/>
      <c r="AI12" s="141"/>
      <c r="AJ12" s="65"/>
      <c r="AK12" s="65"/>
    </row>
    <row r="13" spans="1:37" x14ac:dyDescent="0.3">
      <c r="A13" s="46"/>
      <c r="B13" s="46"/>
      <c r="E13" s="65">
        <f t="shared" ca="1" si="1"/>
        <v>0</v>
      </c>
      <c r="F13" s="65" t="s">
        <v>65</v>
      </c>
      <c r="G13" s="65" t="s">
        <v>80</v>
      </c>
      <c r="H13" s="65">
        <f t="shared" ca="1" si="2"/>
        <v>0</v>
      </c>
      <c r="I13" s="65">
        <f ca="1">IF(H13="N",COUNTIF($H$1:$H13,"N"),0)</f>
        <v>0</v>
      </c>
      <c r="J13" s="65">
        <f ca="1">IF(H13="S",COUNTIF($H$1:$H13,"S")+MAX(I$1:I$126),0)</f>
        <v>0</v>
      </c>
      <c r="K13" s="65">
        <f ca="1">IF(H13="M",COUNTIF($H$1:$H13,"M")+MAX(J$1:J$126),0)</f>
        <v>0</v>
      </c>
      <c r="L13" s="65">
        <f t="shared" ca="1" si="3"/>
        <v>0</v>
      </c>
      <c r="M13" s="65" t="str">
        <f t="shared" ca="1" si="4"/>
        <v/>
      </c>
      <c r="N13" s="65" t="str">
        <f t="shared" si="5"/>
        <v/>
      </c>
      <c r="O13" s="65" t="str">
        <f t="shared" si="5"/>
        <v/>
      </c>
      <c r="P13" s="65" t="str">
        <f t="shared" si="5"/>
        <v/>
      </c>
      <c r="Q13" s="65" t="str">
        <f t="shared" si="5"/>
        <v/>
      </c>
      <c r="R13" s="65" t="str">
        <f t="shared" si="5"/>
        <v/>
      </c>
      <c r="S13" s="65" t="str">
        <f t="shared" si="5"/>
        <v/>
      </c>
      <c r="T13" s="65" t="str">
        <f t="shared" si="5"/>
        <v/>
      </c>
      <c r="U13" s="65" t="str">
        <f t="shared" si="5"/>
        <v/>
      </c>
      <c r="V13" s="65" t="str">
        <f t="shared" si="5"/>
        <v/>
      </c>
      <c r="W13" s="65" t="str">
        <f t="shared" si="5"/>
        <v/>
      </c>
      <c r="X13" s="65" t="str">
        <f t="shared" si="5"/>
        <v/>
      </c>
      <c r="Y13" s="65" t="str">
        <f t="shared" si="5"/>
        <v/>
      </c>
      <c r="Z13" s="65" t="str">
        <f t="shared" si="5"/>
        <v/>
      </c>
      <c r="AA13" s="65" t="str">
        <f t="shared" si="5"/>
        <v/>
      </c>
      <c r="AB13" s="65" t="str">
        <f t="shared" si="0"/>
        <v/>
      </c>
      <c r="AD13" s="65"/>
      <c r="AE13" s="65"/>
      <c r="AF13" s="141"/>
      <c r="AG13" s="141"/>
      <c r="AH13" s="141"/>
      <c r="AI13" s="141"/>
      <c r="AJ13" s="65"/>
      <c r="AK13" s="65"/>
    </row>
    <row r="14" spans="1:37" x14ac:dyDescent="0.3">
      <c r="A14" s="46"/>
      <c r="B14" s="46"/>
      <c r="E14" s="65">
        <f t="shared" ca="1" si="1"/>
        <v>0</v>
      </c>
      <c r="F14" s="65" t="s">
        <v>66</v>
      </c>
      <c r="G14" s="65" t="s">
        <v>41</v>
      </c>
      <c r="H14" s="65">
        <f t="shared" ca="1" si="2"/>
        <v>0</v>
      </c>
      <c r="I14" s="65">
        <f ca="1">IF(H14="N",COUNTIF($H$1:$H14,"N"),0)</f>
        <v>0</v>
      </c>
      <c r="J14" s="65">
        <f ca="1">IF(H14="S",COUNTIF($H$1:$H14,"S")+MAX(I$1:I$126),0)</f>
        <v>0</v>
      </c>
      <c r="K14" s="65">
        <f ca="1">IF(H14="M",COUNTIF($H$1:$H14,"M")+MAX(J$1:J$126),0)</f>
        <v>0</v>
      </c>
      <c r="L14" s="65">
        <f t="shared" ca="1" si="3"/>
        <v>0</v>
      </c>
      <c r="M14" s="65" t="str">
        <f t="shared" si="4"/>
        <v/>
      </c>
      <c r="N14" s="65" t="str">
        <f t="shared" ca="1" si="5"/>
        <v/>
      </c>
      <c r="O14" s="65" t="str">
        <f t="shared" si="5"/>
        <v/>
      </c>
      <c r="P14" s="65" t="str">
        <f t="shared" si="5"/>
        <v/>
      </c>
      <c r="Q14" s="65" t="str">
        <f t="shared" si="5"/>
        <v/>
      </c>
      <c r="R14" s="65" t="str">
        <f t="shared" si="5"/>
        <v/>
      </c>
      <c r="S14" s="65" t="str">
        <f t="shared" si="5"/>
        <v/>
      </c>
      <c r="T14" s="65" t="str">
        <f t="shared" si="5"/>
        <v/>
      </c>
      <c r="U14" s="65" t="str">
        <f t="shared" si="5"/>
        <v/>
      </c>
      <c r="V14" s="65" t="str">
        <f t="shared" si="5"/>
        <v/>
      </c>
      <c r="W14" s="65" t="str">
        <f t="shared" si="5"/>
        <v/>
      </c>
      <c r="X14" s="65" t="str">
        <f t="shared" si="5"/>
        <v/>
      </c>
      <c r="Y14" s="65" t="str">
        <f t="shared" si="5"/>
        <v/>
      </c>
      <c r="Z14" s="65" t="str">
        <f t="shared" si="5"/>
        <v/>
      </c>
      <c r="AA14" s="65" t="str">
        <f t="shared" si="5"/>
        <v/>
      </c>
      <c r="AB14" s="65" t="str">
        <f t="shared" si="0"/>
        <v/>
      </c>
      <c r="AD14" s="65"/>
      <c r="AE14" s="65"/>
      <c r="AF14" s="141"/>
      <c r="AG14" s="141"/>
      <c r="AH14" s="141"/>
      <c r="AI14" s="141"/>
      <c r="AJ14" s="65"/>
      <c r="AK14" s="65"/>
    </row>
    <row r="15" spans="1:37" x14ac:dyDescent="0.3">
      <c r="A15" s="46"/>
      <c r="B15" s="46"/>
      <c r="E15" s="65">
        <f t="shared" ca="1" si="1"/>
        <v>0</v>
      </c>
      <c r="F15" s="65" t="s">
        <v>66</v>
      </c>
      <c r="G15" s="65" t="s">
        <v>42</v>
      </c>
      <c r="H15" s="65">
        <f t="shared" ca="1" si="2"/>
        <v>0</v>
      </c>
      <c r="I15" s="65">
        <f ca="1">IF(H15="N",COUNTIF($H$1:$H15,"N"),0)</f>
        <v>0</v>
      </c>
      <c r="J15" s="65">
        <f ca="1">IF(H15="S",COUNTIF($H$1:$H15,"S")+MAX(I$1:I$126),0)</f>
        <v>0</v>
      </c>
      <c r="K15" s="65">
        <f ca="1">IF(H15="M",COUNTIF($H$1:$H15,"M")+MAX(J$1:J$126),0)</f>
        <v>0</v>
      </c>
      <c r="L15" s="65">
        <f t="shared" ca="1" si="3"/>
        <v>0</v>
      </c>
      <c r="M15" s="65" t="str">
        <f t="shared" si="4"/>
        <v/>
      </c>
      <c r="N15" s="65" t="str">
        <f t="shared" ca="1" si="5"/>
        <v/>
      </c>
      <c r="O15" s="65" t="str">
        <f t="shared" si="5"/>
        <v/>
      </c>
      <c r="P15" s="65" t="str">
        <f t="shared" si="5"/>
        <v/>
      </c>
      <c r="Q15" s="65" t="str">
        <f t="shared" si="5"/>
        <v/>
      </c>
      <c r="R15" s="65" t="str">
        <f t="shared" si="5"/>
        <v/>
      </c>
      <c r="S15" s="65" t="str">
        <f t="shared" si="5"/>
        <v/>
      </c>
      <c r="T15" s="65" t="str">
        <f t="shared" si="5"/>
        <v/>
      </c>
      <c r="U15" s="65" t="str">
        <f t="shared" si="5"/>
        <v/>
      </c>
      <c r="V15" s="65" t="str">
        <f t="shared" si="5"/>
        <v/>
      </c>
      <c r="W15" s="65" t="str">
        <f t="shared" si="5"/>
        <v/>
      </c>
      <c r="X15" s="65" t="str">
        <f t="shared" si="5"/>
        <v/>
      </c>
      <c r="Y15" s="65" t="str">
        <f t="shared" si="5"/>
        <v/>
      </c>
      <c r="Z15" s="65" t="str">
        <f t="shared" si="5"/>
        <v/>
      </c>
      <c r="AA15" s="65" t="str">
        <f t="shared" si="5"/>
        <v/>
      </c>
      <c r="AB15" s="65" t="str">
        <f t="shared" si="0"/>
        <v/>
      </c>
      <c r="AD15" s="65"/>
      <c r="AE15" s="65"/>
      <c r="AF15" s="141"/>
      <c r="AG15" s="141"/>
      <c r="AH15" s="141"/>
      <c r="AI15" s="141"/>
      <c r="AJ15" s="65"/>
      <c r="AK15" s="65"/>
    </row>
    <row r="16" spans="1:37" x14ac:dyDescent="0.3">
      <c r="A16" s="46"/>
      <c r="B16" s="46"/>
      <c r="E16" s="65">
        <f t="shared" ca="1" si="1"/>
        <v>0</v>
      </c>
      <c r="F16" s="65" t="s">
        <v>66</v>
      </c>
      <c r="G16" s="65" t="s">
        <v>43</v>
      </c>
      <c r="H16" s="65">
        <f t="shared" ca="1" si="2"/>
        <v>0</v>
      </c>
      <c r="I16" s="65">
        <f ca="1">IF(H16="N",COUNTIF($H$1:$H16,"N"),0)</f>
        <v>0</v>
      </c>
      <c r="J16" s="65">
        <f ca="1">IF(H16="S",COUNTIF($H$1:$H16,"S")+MAX(I$1:I$126),0)</f>
        <v>0</v>
      </c>
      <c r="K16" s="65">
        <f ca="1">IF(H16="M",COUNTIF($H$1:$H16,"M")+MAX(J$1:J$126),0)</f>
        <v>0</v>
      </c>
      <c r="L16" s="65">
        <f t="shared" ca="1" si="3"/>
        <v>0</v>
      </c>
      <c r="M16" s="65" t="str">
        <f t="shared" si="4"/>
        <v/>
      </c>
      <c r="N16" s="65" t="str">
        <f t="shared" ca="1" si="5"/>
        <v/>
      </c>
      <c r="O16" s="65" t="str">
        <f t="shared" si="5"/>
        <v/>
      </c>
      <c r="P16" s="65" t="str">
        <f t="shared" si="5"/>
        <v/>
      </c>
      <c r="Q16" s="65" t="str">
        <f t="shared" si="5"/>
        <v/>
      </c>
      <c r="R16" s="65" t="str">
        <f t="shared" si="5"/>
        <v/>
      </c>
      <c r="S16" s="65" t="str">
        <f t="shared" si="5"/>
        <v/>
      </c>
      <c r="T16" s="65" t="str">
        <f t="shared" si="5"/>
        <v/>
      </c>
      <c r="U16" s="65" t="str">
        <f t="shared" si="5"/>
        <v/>
      </c>
      <c r="V16" s="65" t="str">
        <f t="shared" si="5"/>
        <v/>
      </c>
      <c r="W16" s="65" t="str">
        <f t="shared" si="5"/>
        <v/>
      </c>
      <c r="X16" s="65" t="str">
        <f t="shared" si="5"/>
        <v/>
      </c>
      <c r="Y16" s="65" t="str">
        <f t="shared" si="5"/>
        <v/>
      </c>
      <c r="Z16" s="65" t="str">
        <f t="shared" si="5"/>
        <v/>
      </c>
      <c r="AA16" s="65" t="str">
        <f t="shared" si="5"/>
        <v/>
      </c>
      <c r="AB16" s="65" t="str">
        <f t="shared" si="0"/>
        <v/>
      </c>
      <c r="AD16" s="65"/>
      <c r="AE16" s="65"/>
      <c r="AF16" s="141"/>
      <c r="AG16" s="141"/>
      <c r="AH16" s="141"/>
      <c r="AI16" s="141"/>
      <c r="AJ16" s="65"/>
      <c r="AK16" s="65"/>
    </row>
    <row r="17" spans="1:37" x14ac:dyDescent="0.3">
      <c r="A17" s="46"/>
      <c r="B17" s="46"/>
      <c r="E17" s="65">
        <f t="shared" ca="1" si="1"/>
        <v>0</v>
      </c>
      <c r="F17" s="65" t="s">
        <v>66</v>
      </c>
      <c r="G17" s="65" t="s">
        <v>44</v>
      </c>
      <c r="H17" s="65">
        <f t="shared" ca="1" si="2"/>
        <v>0</v>
      </c>
      <c r="I17" s="65">
        <f ca="1">IF(H17="N",COUNTIF($H$1:$H17,"N"),0)</f>
        <v>0</v>
      </c>
      <c r="J17" s="65">
        <f ca="1">IF(H17="S",COUNTIF($H$1:$H17,"S")+MAX(I$1:I$126),0)</f>
        <v>0</v>
      </c>
      <c r="K17" s="65">
        <f ca="1">IF(H17="M",COUNTIF($H$1:$H17,"M")+MAX(J$1:J$126),0)</f>
        <v>0</v>
      </c>
      <c r="L17" s="65">
        <f t="shared" ca="1" si="3"/>
        <v>0</v>
      </c>
      <c r="M17" s="65" t="str">
        <f t="shared" si="4"/>
        <v/>
      </c>
      <c r="N17" s="65" t="str">
        <f t="shared" ca="1" si="5"/>
        <v/>
      </c>
      <c r="O17" s="65" t="str">
        <f t="shared" si="5"/>
        <v/>
      </c>
      <c r="P17" s="65" t="str">
        <f t="shared" si="5"/>
        <v/>
      </c>
      <c r="Q17" s="65" t="str">
        <f t="shared" si="5"/>
        <v/>
      </c>
      <c r="R17" s="65" t="str">
        <f t="shared" si="5"/>
        <v/>
      </c>
      <c r="S17" s="65" t="str">
        <f t="shared" si="5"/>
        <v/>
      </c>
      <c r="T17" s="65" t="str">
        <f t="shared" si="5"/>
        <v/>
      </c>
      <c r="U17" s="65" t="str">
        <f t="shared" si="5"/>
        <v/>
      </c>
      <c r="V17" s="65" t="str">
        <f t="shared" si="5"/>
        <v/>
      </c>
      <c r="W17" s="65" t="str">
        <f t="shared" si="5"/>
        <v/>
      </c>
      <c r="X17" s="65" t="str">
        <f t="shared" si="5"/>
        <v/>
      </c>
      <c r="Y17" s="65" t="str">
        <f t="shared" si="5"/>
        <v/>
      </c>
      <c r="Z17" s="65" t="str">
        <f t="shared" si="5"/>
        <v/>
      </c>
      <c r="AA17" s="65" t="str">
        <f t="shared" si="5"/>
        <v/>
      </c>
      <c r="AB17" s="65" t="str">
        <f t="shared" si="0"/>
        <v/>
      </c>
      <c r="AD17" s="65"/>
      <c r="AE17" s="65"/>
      <c r="AF17" s="141"/>
      <c r="AG17" s="141"/>
      <c r="AH17" s="142"/>
      <c r="AI17" s="141"/>
      <c r="AJ17" s="65"/>
      <c r="AK17" s="65"/>
    </row>
    <row r="18" spans="1:37" x14ac:dyDescent="0.3">
      <c r="A18" s="46"/>
      <c r="B18" s="46"/>
      <c r="E18" s="65">
        <f t="shared" ca="1" si="1"/>
        <v>0</v>
      </c>
      <c r="F18" s="65" t="s">
        <v>66</v>
      </c>
      <c r="G18" s="65" t="s">
        <v>45</v>
      </c>
      <c r="H18" s="65">
        <f t="shared" ca="1" si="2"/>
        <v>0</v>
      </c>
      <c r="I18" s="65">
        <f ca="1">IF(H18="N",COUNTIF($H$1:$H18,"N"),0)</f>
        <v>0</v>
      </c>
      <c r="J18" s="65">
        <f ca="1">IF(H18="S",COUNTIF($H$1:$H18,"S")+MAX(I$1:I$126),0)</f>
        <v>0</v>
      </c>
      <c r="K18" s="65">
        <f ca="1">IF(H18="M",COUNTIF($H$1:$H18,"M")+MAX(J$1:J$126),0)</f>
        <v>0</v>
      </c>
      <c r="L18" s="65">
        <f t="shared" ca="1" si="3"/>
        <v>0</v>
      </c>
      <c r="M18" s="65" t="str">
        <f t="shared" si="4"/>
        <v/>
      </c>
      <c r="N18" s="65" t="str">
        <f t="shared" ca="1" si="5"/>
        <v/>
      </c>
      <c r="O18" s="65" t="str">
        <f t="shared" si="5"/>
        <v/>
      </c>
      <c r="P18" s="65" t="str">
        <f t="shared" si="5"/>
        <v/>
      </c>
      <c r="Q18" s="65" t="str">
        <f t="shared" si="5"/>
        <v/>
      </c>
      <c r="R18" s="65" t="str">
        <f t="shared" si="5"/>
        <v/>
      </c>
      <c r="S18" s="65" t="str">
        <f t="shared" si="5"/>
        <v/>
      </c>
      <c r="T18" s="65" t="str">
        <f t="shared" si="5"/>
        <v/>
      </c>
      <c r="U18" s="65" t="str">
        <f t="shared" si="5"/>
        <v/>
      </c>
      <c r="V18" s="65" t="str">
        <f t="shared" si="5"/>
        <v/>
      </c>
      <c r="W18" s="65" t="str">
        <f t="shared" si="5"/>
        <v/>
      </c>
      <c r="X18" s="65" t="str">
        <f t="shared" si="5"/>
        <v/>
      </c>
      <c r="Y18" s="65" t="str">
        <f t="shared" si="5"/>
        <v/>
      </c>
      <c r="Z18" s="65" t="str">
        <f t="shared" si="5"/>
        <v/>
      </c>
      <c r="AA18" s="65" t="str">
        <f t="shared" si="5"/>
        <v/>
      </c>
      <c r="AB18" s="65" t="str">
        <f t="shared" si="0"/>
        <v/>
      </c>
      <c r="AD18" s="65"/>
      <c r="AE18" s="65"/>
      <c r="AF18" s="141"/>
      <c r="AG18" s="141"/>
      <c r="AH18" s="142"/>
      <c r="AI18" s="141"/>
      <c r="AJ18" s="65"/>
      <c r="AK18" s="65"/>
    </row>
    <row r="19" spans="1:37" x14ac:dyDescent="0.3">
      <c r="A19" s="46"/>
      <c r="B19" s="46"/>
      <c r="E19" s="65">
        <f t="shared" ca="1" si="1"/>
        <v>0</v>
      </c>
      <c r="F19" s="65" t="s">
        <v>66</v>
      </c>
      <c r="G19" s="65" t="s">
        <v>82</v>
      </c>
      <c r="H19" s="65">
        <f t="shared" ca="1" si="2"/>
        <v>0</v>
      </c>
      <c r="I19" s="65">
        <f ca="1">IF(H19="N",COUNTIF($H$1:$H19,"N"),0)</f>
        <v>0</v>
      </c>
      <c r="J19" s="65">
        <f ca="1">IF(H19="S",COUNTIF($H$1:$H19,"S")+MAX(I$1:I$126),0)</f>
        <v>0</v>
      </c>
      <c r="K19" s="65">
        <f ca="1">IF(H19="M",COUNTIF($H$1:$H19,"M")+MAX(J$1:J$126),0)</f>
        <v>0</v>
      </c>
      <c r="L19" s="65">
        <f t="shared" ca="1" si="3"/>
        <v>0</v>
      </c>
      <c r="M19" s="65" t="str">
        <f t="shared" si="4"/>
        <v/>
      </c>
      <c r="N19" s="65" t="str">
        <f t="shared" ca="1" si="5"/>
        <v/>
      </c>
      <c r="O19" s="65" t="str">
        <f t="shared" si="5"/>
        <v/>
      </c>
      <c r="P19" s="65" t="str">
        <f t="shared" si="5"/>
        <v/>
      </c>
      <c r="Q19" s="65" t="str">
        <f t="shared" si="5"/>
        <v/>
      </c>
      <c r="R19" s="65" t="str">
        <f t="shared" si="5"/>
        <v/>
      </c>
      <c r="S19" s="65" t="str">
        <f t="shared" si="5"/>
        <v/>
      </c>
      <c r="T19" s="65" t="str">
        <f t="shared" si="5"/>
        <v/>
      </c>
      <c r="U19" s="65" t="str">
        <f t="shared" si="5"/>
        <v/>
      </c>
      <c r="V19" s="65" t="str">
        <f t="shared" si="5"/>
        <v/>
      </c>
      <c r="W19" s="65" t="str">
        <f t="shared" si="5"/>
        <v/>
      </c>
      <c r="X19" s="65" t="str">
        <f t="shared" si="5"/>
        <v/>
      </c>
      <c r="Y19" s="65" t="str">
        <f t="shared" si="5"/>
        <v/>
      </c>
      <c r="Z19" s="65" t="str">
        <f t="shared" si="5"/>
        <v/>
      </c>
      <c r="AA19" s="65" t="str">
        <f t="shared" si="5"/>
        <v/>
      </c>
      <c r="AB19" s="65" t="str">
        <f t="shared" si="0"/>
        <v/>
      </c>
      <c r="AD19" s="65"/>
      <c r="AE19" s="65"/>
      <c r="AF19" s="141"/>
      <c r="AG19" s="141"/>
      <c r="AH19" s="142"/>
      <c r="AI19" s="141"/>
      <c r="AJ19" s="65"/>
      <c r="AK19" s="65"/>
    </row>
    <row r="20" spans="1:37" x14ac:dyDescent="0.3">
      <c r="A20" s="46"/>
      <c r="B20" s="46"/>
      <c r="E20" s="65">
        <f t="shared" ca="1" si="1"/>
        <v>0</v>
      </c>
      <c r="F20" s="65" t="s">
        <v>66</v>
      </c>
      <c r="G20" s="65" t="s">
        <v>48</v>
      </c>
      <c r="H20" s="65">
        <f t="shared" ca="1" si="2"/>
        <v>0</v>
      </c>
      <c r="I20" s="65">
        <f ca="1">IF(H20="N",COUNTIF($H$1:$H20,"N"),0)</f>
        <v>0</v>
      </c>
      <c r="J20" s="65">
        <f ca="1">IF(H20="S",COUNTIF($H$1:$H20,"S")+MAX(I$1:I$126),0)</f>
        <v>0</v>
      </c>
      <c r="K20" s="65">
        <f ca="1">IF(H20="M",COUNTIF($H$1:$H20,"M")+MAX(J$1:J$126),0)</f>
        <v>0</v>
      </c>
      <c r="L20" s="65">
        <f t="shared" ca="1" si="3"/>
        <v>0</v>
      </c>
      <c r="M20" s="65" t="str">
        <f t="shared" si="4"/>
        <v/>
      </c>
      <c r="N20" s="65" t="str">
        <f t="shared" ca="1" si="5"/>
        <v/>
      </c>
      <c r="O20" s="65" t="str">
        <f t="shared" si="5"/>
        <v/>
      </c>
      <c r="P20" s="65" t="str">
        <f t="shared" si="5"/>
        <v/>
      </c>
      <c r="Q20" s="65" t="str">
        <f t="shared" si="5"/>
        <v/>
      </c>
      <c r="R20" s="65" t="str">
        <f t="shared" si="5"/>
        <v/>
      </c>
      <c r="S20" s="65" t="str">
        <f t="shared" si="5"/>
        <v/>
      </c>
      <c r="T20" s="65" t="str">
        <f t="shared" si="5"/>
        <v/>
      </c>
      <c r="U20" s="65" t="str">
        <f t="shared" si="5"/>
        <v/>
      </c>
      <c r="V20" s="65" t="str">
        <f t="shared" si="5"/>
        <v/>
      </c>
      <c r="W20" s="65" t="str">
        <f t="shared" si="5"/>
        <v/>
      </c>
      <c r="X20" s="65" t="str">
        <f t="shared" si="5"/>
        <v/>
      </c>
      <c r="Y20" s="65" t="str">
        <f t="shared" si="5"/>
        <v/>
      </c>
      <c r="Z20" s="65" t="str">
        <f t="shared" si="5"/>
        <v/>
      </c>
      <c r="AA20" s="65" t="str">
        <f t="shared" si="5"/>
        <v/>
      </c>
      <c r="AB20" s="65" t="str">
        <f t="shared" si="0"/>
        <v/>
      </c>
      <c r="AD20" s="65"/>
      <c r="AE20" s="65"/>
      <c r="AF20" s="141"/>
      <c r="AG20" s="141"/>
      <c r="AH20" s="142"/>
      <c r="AI20" s="141"/>
      <c r="AJ20" s="65"/>
      <c r="AK20" s="65"/>
    </row>
    <row r="21" spans="1:37" x14ac:dyDescent="0.3">
      <c r="A21" s="46"/>
      <c r="B21" s="46"/>
      <c r="E21" s="65">
        <f t="shared" ca="1" si="1"/>
        <v>0</v>
      </c>
      <c r="F21" s="65" t="s">
        <v>66</v>
      </c>
      <c r="G21" s="65" t="s">
        <v>49</v>
      </c>
      <c r="H21" s="65">
        <f t="shared" ca="1" si="2"/>
        <v>0</v>
      </c>
      <c r="I21" s="65">
        <f ca="1">IF(H21="N",COUNTIF($H$1:$H21,"N"),0)</f>
        <v>0</v>
      </c>
      <c r="J21" s="65">
        <f ca="1">IF(H21="S",COUNTIF($H$1:$H21,"S")+MAX(I$1:I$126),0)</f>
        <v>0</v>
      </c>
      <c r="K21" s="65">
        <f ca="1">IF(H21="M",COUNTIF($H$1:$H21,"M")+MAX(J$1:J$126),0)</f>
        <v>0</v>
      </c>
      <c r="L21" s="65">
        <f t="shared" ca="1" si="3"/>
        <v>0</v>
      </c>
      <c r="M21" s="65" t="str">
        <f t="shared" si="4"/>
        <v/>
      </c>
      <c r="N21" s="65" t="str">
        <f t="shared" ca="1" si="5"/>
        <v/>
      </c>
      <c r="O21" s="65" t="str">
        <f t="shared" si="5"/>
        <v/>
      </c>
      <c r="P21" s="65" t="str">
        <f t="shared" si="5"/>
        <v/>
      </c>
      <c r="Q21" s="65" t="str">
        <f t="shared" si="5"/>
        <v/>
      </c>
      <c r="R21" s="65" t="str">
        <f t="shared" si="5"/>
        <v/>
      </c>
      <c r="S21" s="65" t="str">
        <f t="shared" si="5"/>
        <v/>
      </c>
      <c r="T21" s="65" t="str">
        <f t="shared" si="5"/>
        <v/>
      </c>
      <c r="U21" s="65" t="str">
        <f t="shared" si="5"/>
        <v/>
      </c>
      <c r="V21" s="65" t="str">
        <f t="shared" si="5"/>
        <v/>
      </c>
      <c r="W21" s="65" t="str">
        <f t="shared" si="5"/>
        <v/>
      </c>
      <c r="X21" s="65" t="str">
        <f t="shared" si="5"/>
        <v/>
      </c>
      <c r="Y21" s="65" t="str">
        <f t="shared" si="5"/>
        <v/>
      </c>
      <c r="Z21" s="65" t="str">
        <f t="shared" si="5"/>
        <v/>
      </c>
      <c r="AA21" s="65" t="str">
        <f t="shared" si="5"/>
        <v/>
      </c>
      <c r="AB21" s="65" t="str">
        <f t="shared" si="0"/>
        <v/>
      </c>
      <c r="AD21" s="65"/>
      <c r="AE21" s="65"/>
      <c r="AF21" s="141"/>
      <c r="AG21" s="141"/>
      <c r="AH21" s="142"/>
      <c r="AI21" s="141"/>
      <c r="AJ21" s="65"/>
      <c r="AK21" s="65"/>
    </row>
    <row r="22" spans="1:37" x14ac:dyDescent="0.3">
      <c r="A22" s="46"/>
      <c r="B22" s="46"/>
      <c r="E22" s="65">
        <f t="shared" ca="1" si="1"/>
        <v>0</v>
      </c>
      <c r="F22" s="65" t="s">
        <v>66</v>
      </c>
      <c r="G22" s="65" t="s">
        <v>50</v>
      </c>
      <c r="H22" s="65">
        <f t="shared" ca="1" si="2"/>
        <v>0</v>
      </c>
      <c r="I22" s="65">
        <f ca="1">IF(H22="N",COUNTIF($H$1:$H22,"N"),0)</f>
        <v>0</v>
      </c>
      <c r="J22" s="65">
        <f ca="1">IF(H22="S",COUNTIF($H$1:$H22,"S")+MAX(I$1:I$126),0)</f>
        <v>0</v>
      </c>
      <c r="K22" s="65">
        <f ca="1">IF(H22="M",COUNTIF($H$1:$H22,"M")+MAX(J$1:J$126),0)</f>
        <v>0</v>
      </c>
      <c r="L22" s="65">
        <f t="shared" ca="1" si="3"/>
        <v>0</v>
      </c>
      <c r="M22" s="65" t="str">
        <f t="shared" si="4"/>
        <v/>
      </c>
      <c r="N22" s="65" t="str">
        <f t="shared" ca="1" si="5"/>
        <v/>
      </c>
      <c r="O22" s="65" t="str">
        <f t="shared" si="5"/>
        <v/>
      </c>
      <c r="P22" s="65" t="str">
        <f t="shared" si="5"/>
        <v/>
      </c>
      <c r="Q22" s="65" t="str">
        <f t="shared" si="5"/>
        <v/>
      </c>
      <c r="R22" s="65" t="str">
        <f t="shared" si="5"/>
        <v/>
      </c>
      <c r="S22" s="65" t="str">
        <f t="shared" si="5"/>
        <v/>
      </c>
      <c r="T22" s="65" t="str">
        <f t="shared" si="5"/>
        <v/>
      </c>
      <c r="U22" s="65" t="str">
        <f t="shared" si="5"/>
        <v/>
      </c>
      <c r="V22" s="65" t="str">
        <f t="shared" si="5"/>
        <v/>
      </c>
      <c r="W22" s="65" t="str">
        <f t="shared" si="5"/>
        <v/>
      </c>
      <c r="X22" s="65" t="str">
        <f t="shared" si="5"/>
        <v/>
      </c>
      <c r="Y22" s="65" t="str">
        <f t="shared" si="5"/>
        <v/>
      </c>
      <c r="Z22" s="65" t="str">
        <f t="shared" si="5"/>
        <v/>
      </c>
      <c r="AA22" s="65" t="str">
        <f t="shared" si="5"/>
        <v/>
      </c>
      <c r="AB22" s="65" t="str">
        <f t="shared" ref="AB22" si="6">IFERROR(IF(AB$5=$F22,VLOOKUP($H22,$B$2:$C$5,2,FALSE),""),"")</f>
        <v/>
      </c>
      <c r="AD22" s="65"/>
      <c r="AE22" s="65"/>
      <c r="AF22" s="141"/>
      <c r="AG22" s="141"/>
      <c r="AH22" s="142"/>
      <c r="AI22" s="141"/>
      <c r="AJ22" s="65"/>
      <c r="AK22" s="65"/>
    </row>
    <row r="23" spans="1:37" x14ac:dyDescent="0.3">
      <c r="A23" s="46"/>
      <c r="B23" s="46"/>
      <c r="E23" s="65">
        <f t="shared" ca="1" si="1"/>
        <v>0</v>
      </c>
      <c r="F23" s="65" t="s">
        <v>66</v>
      </c>
      <c r="G23" s="65" t="s">
        <v>51</v>
      </c>
      <c r="H23" s="65">
        <f t="shared" ca="1" si="2"/>
        <v>0</v>
      </c>
      <c r="I23" s="65">
        <f ca="1">IF(H23="N",COUNTIF($H$1:$H23,"N"),0)</f>
        <v>0</v>
      </c>
      <c r="J23" s="65">
        <f ca="1">IF(H23="S",COUNTIF($H$1:$H23,"S")+MAX(I$1:I$126),0)</f>
        <v>0</v>
      </c>
      <c r="K23" s="65">
        <f ca="1">IF(H23="M",COUNTIF($H$1:$H23,"M")+MAX(J$1:J$126),0)</f>
        <v>0</v>
      </c>
      <c r="L23" s="65">
        <f t="shared" ca="1" si="3"/>
        <v>0</v>
      </c>
      <c r="M23" s="65" t="str">
        <f t="shared" si="4"/>
        <v/>
      </c>
      <c r="N23" s="65" t="str">
        <f t="shared" ca="1" si="5"/>
        <v/>
      </c>
      <c r="O23" s="65" t="str">
        <f t="shared" si="5"/>
        <v/>
      </c>
      <c r="P23" s="65" t="str">
        <f t="shared" si="5"/>
        <v/>
      </c>
      <c r="Q23" s="65" t="str">
        <f t="shared" si="5"/>
        <v/>
      </c>
      <c r="R23" s="65" t="str">
        <f t="shared" si="5"/>
        <v/>
      </c>
      <c r="S23" s="65" t="str">
        <f t="shared" si="5"/>
        <v/>
      </c>
      <c r="T23" s="65" t="str">
        <f t="shared" si="5"/>
        <v/>
      </c>
      <c r="U23" s="65" t="str">
        <f t="shared" si="5"/>
        <v/>
      </c>
      <c r="V23" s="65" t="str">
        <f t="shared" si="5"/>
        <v/>
      </c>
      <c r="W23" s="65" t="str">
        <f t="shared" si="5"/>
        <v/>
      </c>
      <c r="X23" s="65" t="str">
        <f t="shared" si="5"/>
        <v/>
      </c>
      <c r="Y23" s="65" t="str">
        <f t="shared" si="5"/>
        <v/>
      </c>
      <c r="Z23" s="65" t="str">
        <f t="shared" si="5"/>
        <v/>
      </c>
      <c r="AA23" s="65" t="str">
        <f t="shared" si="5"/>
        <v/>
      </c>
      <c r="AB23" s="65" t="str">
        <f t="shared" ref="AB23:AB37" si="7">IFERROR(IF(AB$5=$F23,VLOOKUP($H23,$B$2:$C$5,2,FALSE),""),"")</f>
        <v/>
      </c>
      <c r="AD23" s="65"/>
      <c r="AE23" s="65"/>
      <c r="AF23" s="141"/>
      <c r="AG23" s="141"/>
      <c r="AH23" s="142"/>
      <c r="AI23" s="141"/>
      <c r="AJ23" s="65"/>
      <c r="AK23" s="65"/>
    </row>
    <row r="24" spans="1:37" x14ac:dyDescent="0.3">
      <c r="A24" s="46"/>
      <c r="B24" s="46"/>
      <c r="E24" s="65">
        <f t="shared" ca="1" si="1"/>
        <v>0</v>
      </c>
      <c r="F24" s="65" t="s">
        <v>66</v>
      </c>
      <c r="G24" s="65" t="s">
        <v>52</v>
      </c>
      <c r="H24" s="65">
        <f t="shared" ca="1" si="2"/>
        <v>0</v>
      </c>
      <c r="I24" s="65">
        <f ca="1">IF(H24="N",COUNTIF($H$1:$H24,"N"),0)</f>
        <v>0</v>
      </c>
      <c r="J24" s="65">
        <f ca="1">IF(H24="S",COUNTIF($H$1:$H24,"S")+MAX(I$1:I$126),0)</f>
        <v>0</v>
      </c>
      <c r="K24" s="65">
        <f ca="1">IF(H24="M",COUNTIF($H$1:$H24,"M")+MAX(J$1:J$126),0)</f>
        <v>0</v>
      </c>
      <c r="L24" s="65">
        <f t="shared" ca="1" si="3"/>
        <v>0</v>
      </c>
      <c r="M24" s="65" t="str">
        <f t="shared" si="4"/>
        <v/>
      </c>
      <c r="N24" s="65" t="str">
        <f t="shared" ca="1" si="5"/>
        <v/>
      </c>
      <c r="O24" s="65" t="str">
        <f t="shared" si="5"/>
        <v/>
      </c>
      <c r="P24" s="65" t="str">
        <f t="shared" si="5"/>
        <v/>
      </c>
      <c r="Q24" s="65" t="str">
        <f t="shared" si="5"/>
        <v/>
      </c>
      <c r="R24" s="65" t="str">
        <f t="shared" si="5"/>
        <v/>
      </c>
      <c r="S24" s="65" t="str">
        <f t="shared" si="5"/>
        <v/>
      </c>
      <c r="T24" s="65" t="str">
        <f t="shared" si="5"/>
        <v/>
      </c>
      <c r="U24" s="65" t="str">
        <f t="shared" si="5"/>
        <v/>
      </c>
      <c r="V24" s="65" t="str">
        <f t="shared" si="5"/>
        <v/>
      </c>
      <c r="W24" s="65" t="str">
        <f t="shared" si="5"/>
        <v/>
      </c>
      <c r="X24" s="65" t="str">
        <f t="shared" si="5"/>
        <v/>
      </c>
      <c r="Y24" s="65" t="str">
        <f t="shared" si="5"/>
        <v/>
      </c>
      <c r="Z24" s="65" t="str">
        <f t="shared" si="5"/>
        <v/>
      </c>
      <c r="AA24" s="65" t="str">
        <f t="shared" si="5"/>
        <v/>
      </c>
      <c r="AB24" s="65" t="str">
        <f t="shared" si="7"/>
        <v/>
      </c>
      <c r="AD24" s="65"/>
      <c r="AE24" s="65"/>
      <c r="AF24" s="141"/>
      <c r="AG24" s="141"/>
      <c r="AH24" s="142"/>
      <c r="AI24" s="141"/>
      <c r="AJ24" s="65"/>
      <c r="AK24" s="65"/>
    </row>
    <row r="25" spans="1:37" x14ac:dyDescent="0.3">
      <c r="A25" s="46"/>
      <c r="B25" s="46"/>
      <c r="E25" s="65">
        <f t="shared" ca="1" si="1"/>
        <v>0</v>
      </c>
      <c r="F25" s="65" t="s">
        <v>66</v>
      </c>
      <c r="G25" s="65" t="s">
        <v>149</v>
      </c>
      <c r="H25" s="65">
        <f t="shared" ca="1" si="2"/>
        <v>0</v>
      </c>
      <c r="I25" s="65">
        <f ca="1">IF(H25="N",COUNTIF($H$1:$H25,"N"),0)</f>
        <v>0</v>
      </c>
      <c r="J25" s="65">
        <f ca="1">IF(H25="S",COUNTIF($H$1:$H25,"S")+MAX(I$1:I$126),0)</f>
        <v>0</v>
      </c>
      <c r="K25" s="65">
        <f ca="1">IF(H25="M",COUNTIF($H$1:$H25,"M")+MAX(J$1:J$126),0)</f>
        <v>0</v>
      </c>
      <c r="L25" s="65">
        <f t="shared" ca="1" si="3"/>
        <v>0</v>
      </c>
      <c r="M25" s="65" t="str">
        <f t="shared" si="4"/>
        <v/>
      </c>
      <c r="N25" s="65" t="str">
        <f t="shared" ca="1" si="5"/>
        <v/>
      </c>
      <c r="O25" s="65" t="str">
        <f t="shared" si="5"/>
        <v/>
      </c>
      <c r="P25" s="65" t="str">
        <f t="shared" si="5"/>
        <v/>
      </c>
      <c r="Q25" s="65" t="str">
        <f t="shared" si="5"/>
        <v/>
      </c>
      <c r="R25" s="65" t="str">
        <f t="shared" si="5"/>
        <v/>
      </c>
      <c r="S25" s="65" t="str">
        <f t="shared" si="5"/>
        <v/>
      </c>
      <c r="T25" s="65" t="str">
        <f t="shared" si="5"/>
        <v/>
      </c>
      <c r="U25" s="65" t="str">
        <f t="shared" si="5"/>
        <v/>
      </c>
      <c r="V25" s="65" t="str">
        <f t="shared" si="5"/>
        <v/>
      </c>
      <c r="W25" s="65" t="str">
        <f t="shared" si="5"/>
        <v/>
      </c>
      <c r="X25" s="65" t="str">
        <f t="shared" si="5"/>
        <v/>
      </c>
      <c r="Y25" s="65" t="str">
        <f t="shared" si="5"/>
        <v/>
      </c>
      <c r="Z25" s="65" t="str">
        <f t="shared" si="5"/>
        <v/>
      </c>
      <c r="AA25" s="65" t="str">
        <f t="shared" si="5"/>
        <v/>
      </c>
      <c r="AB25" s="65" t="str">
        <f t="shared" si="7"/>
        <v/>
      </c>
      <c r="AD25" s="65"/>
      <c r="AE25" s="65"/>
      <c r="AF25" s="141"/>
      <c r="AG25" s="141"/>
      <c r="AH25" s="142"/>
      <c r="AI25" s="141"/>
      <c r="AJ25" s="65"/>
      <c r="AK25" s="65"/>
    </row>
    <row r="26" spans="1:37" x14ac:dyDescent="0.3">
      <c r="A26" s="46"/>
      <c r="B26" s="46"/>
      <c r="E26" s="65">
        <f t="shared" ca="1" si="1"/>
        <v>0</v>
      </c>
      <c r="F26" s="65" t="s">
        <v>66</v>
      </c>
      <c r="G26" s="65" t="s">
        <v>150</v>
      </c>
      <c r="H26" s="65">
        <f t="shared" ca="1" si="2"/>
        <v>0</v>
      </c>
      <c r="I26" s="65">
        <f ca="1">IF(H26="N",COUNTIF($H$1:$H26,"N"),0)</f>
        <v>0</v>
      </c>
      <c r="J26" s="65">
        <f ca="1">IF(H26="S",COUNTIF($H$1:$H26,"S")+MAX(I$1:I$126),0)</f>
        <v>0</v>
      </c>
      <c r="K26" s="65">
        <f ca="1">IF(H26="M",COUNTIF($H$1:$H26,"M")+MAX(J$1:J$126),0)</f>
        <v>0</v>
      </c>
      <c r="L26" s="65">
        <f t="shared" ca="1" si="3"/>
        <v>0</v>
      </c>
      <c r="M26" s="65" t="str">
        <f t="shared" si="4"/>
        <v/>
      </c>
      <c r="N26" s="65" t="str">
        <f t="shared" ca="1" si="5"/>
        <v/>
      </c>
      <c r="O26" s="65" t="str">
        <f t="shared" si="5"/>
        <v/>
      </c>
      <c r="P26" s="65" t="str">
        <f t="shared" si="5"/>
        <v/>
      </c>
      <c r="Q26" s="65" t="str">
        <f t="shared" si="5"/>
        <v/>
      </c>
      <c r="R26" s="65" t="str">
        <f t="shared" ref="N26:AA45" si="8">IFERROR(IF(R$5=$F26,VLOOKUP($H26,$B$2:$C$5,2,FALSE),""),"")</f>
        <v/>
      </c>
      <c r="S26" s="65" t="str">
        <f t="shared" si="8"/>
        <v/>
      </c>
      <c r="T26" s="65" t="str">
        <f t="shared" si="8"/>
        <v/>
      </c>
      <c r="U26" s="65" t="str">
        <f t="shared" si="8"/>
        <v/>
      </c>
      <c r="V26" s="65" t="str">
        <f t="shared" si="8"/>
        <v/>
      </c>
      <c r="W26" s="65" t="str">
        <f t="shared" si="8"/>
        <v/>
      </c>
      <c r="X26" s="65" t="str">
        <f t="shared" si="8"/>
        <v/>
      </c>
      <c r="Y26" s="65" t="str">
        <f t="shared" si="8"/>
        <v/>
      </c>
      <c r="Z26" s="65" t="str">
        <f t="shared" si="8"/>
        <v/>
      </c>
      <c r="AA26" s="65" t="str">
        <f t="shared" si="8"/>
        <v/>
      </c>
      <c r="AB26" s="65" t="str">
        <f t="shared" si="7"/>
        <v/>
      </c>
      <c r="AD26" s="65"/>
      <c r="AE26" s="65"/>
      <c r="AF26" s="141"/>
      <c r="AG26" s="141"/>
      <c r="AH26" s="142"/>
      <c r="AI26" s="141"/>
      <c r="AJ26" s="65"/>
      <c r="AK26" s="65"/>
    </row>
    <row r="27" spans="1:37" x14ac:dyDescent="0.3">
      <c r="A27" s="46"/>
      <c r="B27" s="46"/>
      <c r="E27" s="65">
        <f t="shared" ca="1" si="1"/>
        <v>0</v>
      </c>
      <c r="F27" s="65" t="s">
        <v>66</v>
      </c>
      <c r="G27" s="65" t="s">
        <v>151</v>
      </c>
      <c r="H27" s="65">
        <f t="shared" ca="1" si="2"/>
        <v>0</v>
      </c>
      <c r="I27" s="65">
        <f ca="1">IF(H27="N",COUNTIF($H$1:$H27,"N"),0)</f>
        <v>0</v>
      </c>
      <c r="J27" s="65">
        <f ca="1">IF(H27="S",COUNTIF($H$1:$H27,"S")+MAX(I$1:I$126),0)</f>
        <v>0</v>
      </c>
      <c r="K27" s="65">
        <f ca="1">IF(H27="M",COUNTIF($H$1:$H27,"M")+MAX(J$1:J$126),0)</f>
        <v>0</v>
      </c>
      <c r="L27" s="65">
        <f t="shared" ca="1" si="3"/>
        <v>0</v>
      </c>
      <c r="M27" s="65" t="str">
        <f t="shared" si="4"/>
        <v/>
      </c>
      <c r="N27" s="65" t="str">
        <f t="shared" ca="1" si="8"/>
        <v/>
      </c>
      <c r="O27" s="65" t="str">
        <f t="shared" si="8"/>
        <v/>
      </c>
      <c r="P27" s="65" t="str">
        <f t="shared" si="8"/>
        <v/>
      </c>
      <c r="Q27" s="65" t="str">
        <f t="shared" si="8"/>
        <v/>
      </c>
      <c r="R27" s="65" t="str">
        <f t="shared" si="8"/>
        <v/>
      </c>
      <c r="S27" s="65" t="str">
        <f t="shared" si="8"/>
        <v/>
      </c>
      <c r="T27" s="65" t="str">
        <f t="shared" si="8"/>
        <v/>
      </c>
      <c r="U27" s="65" t="str">
        <f t="shared" si="8"/>
        <v/>
      </c>
      <c r="V27" s="65" t="str">
        <f t="shared" si="8"/>
        <v/>
      </c>
      <c r="W27" s="65" t="str">
        <f t="shared" si="8"/>
        <v/>
      </c>
      <c r="X27" s="65" t="str">
        <f t="shared" si="8"/>
        <v/>
      </c>
      <c r="Y27" s="65" t="str">
        <f t="shared" si="8"/>
        <v/>
      </c>
      <c r="Z27" s="65" t="str">
        <f t="shared" si="8"/>
        <v/>
      </c>
      <c r="AA27" s="65" t="str">
        <f t="shared" si="8"/>
        <v/>
      </c>
      <c r="AB27" s="65" t="str">
        <f t="shared" si="7"/>
        <v/>
      </c>
      <c r="AD27" s="65"/>
      <c r="AE27" s="65"/>
      <c r="AF27" s="141"/>
      <c r="AG27" s="141"/>
      <c r="AH27" s="142"/>
      <c r="AI27" s="141"/>
      <c r="AJ27" s="65"/>
      <c r="AK27" s="65"/>
    </row>
    <row r="28" spans="1:37" x14ac:dyDescent="0.3">
      <c r="A28" s="46"/>
      <c r="B28" s="46"/>
      <c r="E28" s="65">
        <f t="shared" ca="1" si="1"/>
        <v>0</v>
      </c>
      <c r="F28" s="65" t="s">
        <v>66</v>
      </c>
      <c r="G28" s="65" t="s">
        <v>83</v>
      </c>
      <c r="H28" s="65">
        <f t="shared" ca="1" si="2"/>
        <v>0</v>
      </c>
      <c r="I28" s="65">
        <f ca="1">IF(H28="N",COUNTIF($H$1:$H28,"N"),0)</f>
        <v>0</v>
      </c>
      <c r="J28" s="65">
        <f ca="1">IF(H28="S",COUNTIF($H$1:$H28,"S")+MAX(I$1:I$126),0)</f>
        <v>0</v>
      </c>
      <c r="K28" s="65">
        <f ca="1">IF(H28="M",COUNTIF($H$1:$H28,"M")+MAX(J$1:J$126),0)</f>
        <v>0</v>
      </c>
      <c r="L28" s="65">
        <f t="shared" ca="1" si="3"/>
        <v>0</v>
      </c>
      <c r="M28" s="65" t="str">
        <f t="shared" si="4"/>
        <v/>
      </c>
      <c r="N28" s="65" t="str">
        <f t="shared" ca="1" si="8"/>
        <v/>
      </c>
      <c r="O28" s="65" t="str">
        <f t="shared" si="8"/>
        <v/>
      </c>
      <c r="P28" s="65" t="str">
        <f t="shared" si="8"/>
        <v/>
      </c>
      <c r="Q28" s="65" t="str">
        <f t="shared" si="8"/>
        <v/>
      </c>
      <c r="R28" s="65" t="str">
        <f t="shared" si="8"/>
        <v/>
      </c>
      <c r="S28" s="65" t="str">
        <f t="shared" si="8"/>
        <v/>
      </c>
      <c r="T28" s="65" t="str">
        <f t="shared" si="8"/>
        <v/>
      </c>
      <c r="U28" s="65" t="str">
        <f t="shared" si="8"/>
        <v/>
      </c>
      <c r="V28" s="65" t="str">
        <f t="shared" si="8"/>
        <v/>
      </c>
      <c r="W28" s="65" t="str">
        <f t="shared" si="8"/>
        <v/>
      </c>
      <c r="X28" s="65" t="str">
        <f t="shared" si="8"/>
        <v/>
      </c>
      <c r="Y28" s="65" t="str">
        <f t="shared" si="8"/>
        <v/>
      </c>
      <c r="Z28" s="65" t="str">
        <f t="shared" si="8"/>
        <v/>
      </c>
      <c r="AA28" s="65" t="str">
        <f t="shared" si="8"/>
        <v/>
      </c>
      <c r="AB28" s="65" t="str">
        <f t="shared" si="7"/>
        <v/>
      </c>
      <c r="AD28" s="65"/>
      <c r="AE28" s="65"/>
      <c r="AF28" s="141"/>
      <c r="AG28" s="141"/>
      <c r="AH28" s="142"/>
      <c r="AI28" s="141"/>
      <c r="AJ28" s="65"/>
      <c r="AK28" s="65"/>
    </row>
    <row r="29" spans="1:37" x14ac:dyDescent="0.3">
      <c r="A29" s="46"/>
      <c r="B29" s="46"/>
      <c r="E29" s="65">
        <f t="shared" ca="1" si="1"/>
        <v>0</v>
      </c>
      <c r="F29" s="65" t="s">
        <v>67</v>
      </c>
      <c r="G29" s="65" t="s">
        <v>85</v>
      </c>
      <c r="H29" s="65">
        <f t="shared" ca="1" si="2"/>
        <v>0</v>
      </c>
      <c r="I29" s="65">
        <f ca="1">IF(H29="N",COUNTIF($H$1:$H29,"N"),0)</f>
        <v>0</v>
      </c>
      <c r="J29" s="65">
        <f ca="1">IF(H29="S",COUNTIF($H$1:$H29,"S")+MAX(I$1:I$126),0)</f>
        <v>0</v>
      </c>
      <c r="K29" s="65">
        <f ca="1">IF(H29="M",COUNTIF($H$1:$H29,"M")+MAX(J$1:J$126),0)</f>
        <v>0</v>
      </c>
      <c r="L29" s="65">
        <f t="shared" ca="1" si="3"/>
        <v>0</v>
      </c>
      <c r="M29" s="65" t="str">
        <f t="shared" si="4"/>
        <v/>
      </c>
      <c r="N29" s="65" t="str">
        <f t="shared" si="8"/>
        <v/>
      </c>
      <c r="O29" s="65" t="str">
        <f t="shared" ca="1" si="8"/>
        <v/>
      </c>
      <c r="P29" s="65" t="str">
        <f t="shared" si="8"/>
        <v/>
      </c>
      <c r="Q29" s="65" t="str">
        <f t="shared" si="8"/>
        <v/>
      </c>
      <c r="R29" s="65" t="str">
        <f t="shared" si="8"/>
        <v/>
      </c>
      <c r="S29" s="65" t="str">
        <f t="shared" si="8"/>
        <v/>
      </c>
      <c r="T29" s="65" t="str">
        <f t="shared" si="8"/>
        <v/>
      </c>
      <c r="U29" s="65" t="str">
        <f t="shared" si="8"/>
        <v/>
      </c>
      <c r="V29" s="65" t="str">
        <f t="shared" si="8"/>
        <v/>
      </c>
      <c r="W29" s="65" t="str">
        <f t="shared" si="8"/>
        <v/>
      </c>
      <c r="X29" s="65" t="str">
        <f t="shared" si="8"/>
        <v/>
      </c>
      <c r="Y29" s="65" t="str">
        <f t="shared" si="8"/>
        <v/>
      </c>
      <c r="Z29" s="65" t="str">
        <f t="shared" si="8"/>
        <v/>
      </c>
      <c r="AA29" s="65" t="str">
        <f t="shared" si="8"/>
        <v/>
      </c>
      <c r="AB29" s="65" t="str">
        <f t="shared" si="7"/>
        <v/>
      </c>
      <c r="AD29" s="65"/>
      <c r="AE29" s="65"/>
      <c r="AF29" s="141"/>
      <c r="AG29" s="141"/>
      <c r="AH29" s="142"/>
      <c r="AI29" s="141"/>
      <c r="AJ29" s="65"/>
      <c r="AK29" s="65"/>
    </row>
    <row r="30" spans="1:37" x14ac:dyDescent="0.3">
      <c r="A30" s="46"/>
      <c r="B30" s="46"/>
      <c r="E30" s="65">
        <f t="shared" ca="1" si="1"/>
        <v>0</v>
      </c>
      <c r="F30" s="65" t="s">
        <v>67</v>
      </c>
      <c r="G30" s="65" t="s">
        <v>86</v>
      </c>
      <c r="H30" s="65">
        <f t="shared" ca="1" si="2"/>
        <v>0</v>
      </c>
      <c r="I30" s="65">
        <f ca="1">IF(H30="N",COUNTIF($H$1:$H30,"N"),0)</f>
        <v>0</v>
      </c>
      <c r="J30" s="65">
        <f ca="1">IF(H30="S",COUNTIF($H$1:$H30,"S")+MAX(I$1:I$126),0)</f>
        <v>0</v>
      </c>
      <c r="K30" s="65">
        <f ca="1">IF(H30="M",COUNTIF($H$1:$H30,"M")+MAX(J$1:J$126),0)</f>
        <v>0</v>
      </c>
      <c r="L30" s="65">
        <f t="shared" ca="1" si="3"/>
        <v>0</v>
      </c>
      <c r="M30" s="65" t="str">
        <f t="shared" si="4"/>
        <v/>
      </c>
      <c r="N30" s="65" t="str">
        <f t="shared" si="8"/>
        <v/>
      </c>
      <c r="O30" s="65" t="str">
        <f t="shared" ca="1" si="8"/>
        <v/>
      </c>
      <c r="P30" s="65" t="str">
        <f t="shared" si="8"/>
        <v/>
      </c>
      <c r="Q30" s="65" t="str">
        <f t="shared" si="8"/>
        <v/>
      </c>
      <c r="R30" s="65" t="str">
        <f t="shared" si="8"/>
        <v/>
      </c>
      <c r="S30" s="65" t="str">
        <f t="shared" si="8"/>
        <v/>
      </c>
      <c r="T30" s="65" t="str">
        <f t="shared" si="8"/>
        <v/>
      </c>
      <c r="U30" s="65" t="str">
        <f t="shared" si="8"/>
        <v/>
      </c>
      <c r="V30" s="65" t="str">
        <f t="shared" si="8"/>
        <v/>
      </c>
      <c r="W30" s="65" t="str">
        <f t="shared" si="8"/>
        <v/>
      </c>
      <c r="X30" s="65" t="str">
        <f t="shared" si="8"/>
        <v/>
      </c>
      <c r="Y30" s="65" t="str">
        <f t="shared" si="8"/>
        <v/>
      </c>
      <c r="Z30" s="65" t="str">
        <f t="shared" si="8"/>
        <v/>
      </c>
      <c r="AA30" s="65" t="str">
        <f t="shared" si="8"/>
        <v/>
      </c>
      <c r="AB30" s="65" t="str">
        <f t="shared" si="7"/>
        <v/>
      </c>
      <c r="AD30" s="65"/>
      <c r="AE30" s="65"/>
      <c r="AF30" s="141"/>
      <c r="AG30" s="141"/>
      <c r="AH30" s="142"/>
      <c r="AI30" s="141"/>
      <c r="AJ30" s="65"/>
      <c r="AK30" s="65"/>
    </row>
    <row r="31" spans="1:37" x14ac:dyDescent="0.3">
      <c r="A31" s="46"/>
      <c r="B31" s="46"/>
      <c r="E31" s="65">
        <f t="shared" ca="1" si="1"/>
        <v>0</v>
      </c>
      <c r="F31" s="65" t="s">
        <v>67</v>
      </c>
      <c r="G31" s="65" t="s">
        <v>87</v>
      </c>
      <c r="H31" s="65">
        <f t="shared" ca="1" si="2"/>
        <v>0</v>
      </c>
      <c r="I31" s="65">
        <f ca="1">IF(H31="N",COUNTIF($H$1:$H31,"N"),0)</f>
        <v>0</v>
      </c>
      <c r="J31" s="65">
        <f ca="1">IF(H31="S",COUNTIF($H$1:$H31,"S")+MAX(I$1:I$126),0)</f>
        <v>0</v>
      </c>
      <c r="K31" s="65">
        <f ca="1">IF(H31="M",COUNTIF($H$1:$H31,"M")+MAX(J$1:J$126),0)</f>
        <v>0</v>
      </c>
      <c r="L31" s="65">
        <f t="shared" ca="1" si="3"/>
        <v>0</v>
      </c>
      <c r="M31" s="65" t="str">
        <f t="shared" si="4"/>
        <v/>
      </c>
      <c r="N31" s="65" t="str">
        <f t="shared" si="8"/>
        <v/>
      </c>
      <c r="O31" s="65" t="str">
        <f t="shared" ca="1" si="8"/>
        <v/>
      </c>
      <c r="P31" s="65" t="str">
        <f t="shared" si="8"/>
        <v/>
      </c>
      <c r="Q31" s="65" t="str">
        <f t="shared" si="8"/>
        <v/>
      </c>
      <c r="R31" s="65" t="str">
        <f t="shared" si="8"/>
        <v/>
      </c>
      <c r="S31" s="65" t="str">
        <f t="shared" si="8"/>
        <v/>
      </c>
      <c r="T31" s="65" t="str">
        <f t="shared" si="8"/>
        <v/>
      </c>
      <c r="U31" s="65" t="str">
        <f t="shared" si="8"/>
        <v/>
      </c>
      <c r="V31" s="65" t="str">
        <f t="shared" si="8"/>
        <v/>
      </c>
      <c r="W31" s="65" t="str">
        <f t="shared" si="8"/>
        <v/>
      </c>
      <c r="X31" s="65" t="str">
        <f t="shared" si="8"/>
        <v/>
      </c>
      <c r="Y31" s="65" t="str">
        <f t="shared" si="8"/>
        <v/>
      </c>
      <c r="Z31" s="65" t="str">
        <f t="shared" si="8"/>
        <v/>
      </c>
      <c r="AA31" s="65" t="str">
        <f t="shared" si="8"/>
        <v/>
      </c>
      <c r="AB31" s="65" t="str">
        <f t="shared" si="7"/>
        <v/>
      </c>
      <c r="AD31" s="65"/>
      <c r="AE31" s="65"/>
      <c r="AF31" s="141"/>
      <c r="AG31" s="141"/>
      <c r="AH31" s="142"/>
      <c r="AI31" s="141"/>
      <c r="AJ31" s="65"/>
      <c r="AK31" s="65"/>
    </row>
    <row r="32" spans="1:37" x14ac:dyDescent="0.3">
      <c r="A32" s="46"/>
      <c r="B32" s="46"/>
      <c r="E32" s="65">
        <f t="shared" ca="1" si="1"/>
        <v>0</v>
      </c>
      <c r="F32" s="65" t="s">
        <v>67</v>
      </c>
      <c r="G32" s="65" t="s">
        <v>88</v>
      </c>
      <c r="H32" s="65">
        <f t="shared" ca="1" si="2"/>
        <v>0</v>
      </c>
      <c r="I32" s="65">
        <f ca="1">IF(H32="N",COUNTIF($H$1:$H32,"N"),0)</f>
        <v>0</v>
      </c>
      <c r="J32" s="65">
        <f ca="1">IF(H32="S",COUNTIF($H$1:$H32,"S")+MAX(I$1:I$126),0)</f>
        <v>0</v>
      </c>
      <c r="K32" s="65">
        <f ca="1">IF(H32="M",COUNTIF($H$1:$H32,"M")+MAX(J$1:J$126),0)</f>
        <v>0</v>
      </c>
      <c r="L32" s="65">
        <f t="shared" ca="1" si="3"/>
        <v>0</v>
      </c>
      <c r="M32" s="65" t="str">
        <f t="shared" si="4"/>
        <v/>
      </c>
      <c r="N32" s="65" t="str">
        <f t="shared" si="8"/>
        <v/>
      </c>
      <c r="O32" s="65" t="str">
        <f t="shared" ca="1" si="8"/>
        <v/>
      </c>
      <c r="P32" s="65" t="str">
        <f t="shared" si="8"/>
        <v/>
      </c>
      <c r="Q32" s="65" t="str">
        <f t="shared" si="8"/>
        <v/>
      </c>
      <c r="R32" s="65" t="str">
        <f t="shared" si="8"/>
        <v/>
      </c>
      <c r="S32" s="65" t="str">
        <f t="shared" si="8"/>
        <v/>
      </c>
      <c r="T32" s="65" t="str">
        <f t="shared" si="8"/>
        <v/>
      </c>
      <c r="U32" s="65" t="str">
        <f t="shared" si="8"/>
        <v/>
      </c>
      <c r="V32" s="65" t="str">
        <f t="shared" si="8"/>
        <v/>
      </c>
      <c r="W32" s="65" t="str">
        <f t="shared" si="8"/>
        <v/>
      </c>
      <c r="X32" s="65" t="str">
        <f t="shared" si="8"/>
        <v/>
      </c>
      <c r="Y32" s="65" t="str">
        <f t="shared" si="8"/>
        <v/>
      </c>
      <c r="Z32" s="65" t="str">
        <f t="shared" si="8"/>
        <v/>
      </c>
      <c r="AA32" s="65" t="str">
        <f t="shared" si="8"/>
        <v/>
      </c>
      <c r="AB32" s="65" t="str">
        <f t="shared" si="7"/>
        <v/>
      </c>
      <c r="AD32" s="65"/>
      <c r="AE32" s="65"/>
      <c r="AF32" s="141"/>
      <c r="AG32" s="141"/>
      <c r="AH32" s="142"/>
      <c r="AI32" s="141"/>
      <c r="AJ32" s="65"/>
      <c r="AK32" s="65"/>
    </row>
    <row r="33" spans="1:37" x14ac:dyDescent="0.3">
      <c r="A33" s="46"/>
      <c r="B33" s="46"/>
      <c r="E33" s="65">
        <f t="shared" ca="1" si="1"/>
        <v>0</v>
      </c>
      <c r="F33" s="65" t="s">
        <v>67</v>
      </c>
      <c r="G33" s="65" t="s">
        <v>89</v>
      </c>
      <c r="H33" s="65">
        <f t="shared" ca="1" si="2"/>
        <v>0</v>
      </c>
      <c r="I33" s="65">
        <f ca="1">IF(H33="N",COUNTIF($H$1:$H33,"N"),0)</f>
        <v>0</v>
      </c>
      <c r="J33" s="65">
        <f ca="1">IF(H33="S",COUNTIF($H$1:$H33,"S")+MAX(I$1:I$126),0)</f>
        <v>0</v>
      </c>
      <c r="K33" s="65">
        <f ca="1">IF(H33="M",COUNTIF($H$1:$H33,"M")+MAX(J$1:J$126),0)</f>
        <v>0</v>
      </c>
      <c r="L33" s="65">
        <f t="shared" ca="1" si="3"/>
        <v>0</v>
      </c>
      <c r="M33" s="65" t="str">
        <f t="shared" si="4"/>
        <v/>
      </c>
      <c r="N33" s="65" t="str">
        <f t="shared" si="8"/>
        <v/>
      </c>
      <c r="O33" s="65" t="str">
        <f t="shared" ca="1" si="8"/>
        <v/>
      </c>
      <c r="P33" s="65" t="str">
        <f t="shared" si="8"/>
        <v/>
      </c>
      <c r="Q33" s="65" t="str">
        <f t="shared" si="8"/>
        <v/>
      </c>
      <c r="R33" s="65" t="str">
        <f t="shared" si="8"/>
        <v/>
      </c>
      <c r="S33" s="65" t="str">
        <f t="shared" si="8"/>
        <v/>
      </c>
      <c r="T33" s="65" t="str">
        <f t="shared" si="8"/>
        <v/>
      </c>
      <c r="U33" s="65" t="str">
        <f t="shared" si="8"/>
        <v/>
      </c>
      <c r="V33" s="65" t="str">
        <f t="shared" si="8"/>
        <v/>
      </c>
      <c r="W33" s="65" t="str">
        <f t="shared" si="8"/>
        <v/>
      </c>
      <c r="X33" s="65" t="str">
        <f t="shared" si="8"/>
        <v/>
      </c>
      <c r="Y33" s="65" t="str">
        <f t="shared" si="8"/>
        <v/>
      </c>
      <c r="Z33" s="65" t="str">
        <f t="shared" si="8"/>
        <v/>
      </c>
      <c r="AA33" s="65" t="str">
        <f t="shared" si="8"/>
        <v/>
      </c>
      <c r="AB33" s="65" t="str">
        <f t="shared" si="7"/>
        <v/>
      </c>
      <c r="AD33" s="65"/>
      <c r="AE33" s="65"/>
      <c r="AF33" s="141"/>
      <c r="AG33" s="141"/>
      <c r="AH33" s="142"/>
      <c r="AI33" s="141"/>
      <c r="AJ33" s="65"/>
      <c r="AK33" s="65"/>
    </row>
    <row r="34" spans="1:37" x14ac:dyDescent="0.3">
      <c r="A34" s="46"/>
      <c r="B34" s="46"/>
      <c r="E34" s="65">
        <f t="shared" ca="1" si="1"/>
        <v>0</v>
      </c>
      <c r="F34" s="65" t="s">
        <v>67</v>
      </c>
      <c r="G34" s="65" t="s">
        <v>90</v>
      </c>
      <c r="H34" s="65">
        <f t="shared" ca="1" si="2"/>
        <v>0</v>
      </c>
      <c r="I34" s="65">
        <f ca="1">IF(H34="N",COUNTIF($H$1:$H34,"N"),0)</f>
        <v>0</v>
      </c>
      <c r="J34" s="65">
        <f ca="1">IF(H34="S",COUNTIF($H$1:$H34,"S")+MAX(I$1:I$126),0)</f>
        <v>0</v>
      </c>
      <c r="K34" s="65">
        <f ca="1">IF(H34="M",COUNTIF($H$1:$H34,"M")+MAX(J$1:J$126),0)</f>
        <v>0</v>
      </c>
      <c r="L34" s="65">
        <f t="shared" ca="1" si="3"/>
        <v>0</v>
      </c>
      <c r="M34" s="65" t="str">
        <f t="shared" si="4"/>
        <v/>
      </c>
      <c r="N34" s="65" t="str">
        <f t="shared" si="8"/>
        <v/>
      </c>
      <c r="O34" s="65" t="str">
        <f t="shared" ca="1" si="8"/>
        <v/>
      </c>
      <c r="P34" s="65" t="str">
        <f t="shared" si="8"/>
        <v/>
      </c>
      <c r="Q34" s="65" t="str">
        <f t="shared" si="8"/>
        <v/>
      </c>
      <c r="R34" s="65" t="str">
        <f t="shared" si="8"/>
        <v/>
      </c>
      <c r="S34" s="65" t="str">
        <f t="shared" si="8"/>
        <v/>
      </c>
      <c r="T34" s="65" t="str">
        <f t="shared" si="8"/>
        <v/>
      </c>
      <c r="U34" s="65" t="str">
        <f t="shared" si="8"/>
        <v/>
      </c>
      <c r="V34" s="65" t="str">
        <f t="shared" si="8"/>
        <v/>
      </c>
      <c r="W34" s="65" t="str">
        <f t="shared" si="8"/>
        <v/>
      </c>
      <c r="X34" s="65" t="str">
        <f t="shared" si="8"/>
        <v/>
      </c>
      <c r="Y34" s="65" t="str">
        <f t="shared" si="8"/>
        <v/>
      </c>
      <c r="Z34" s="65" t="str">
        <f t="shared" si="8"/>
        <v/>
      </c>
      <c r="AA34" s="65" t="str">
        <f t="shared" si="8"/>
        <v/>
      </c>
      <c r="AB34" s="65" t="str">
        <f t="shared" si="7"/>
        <v/>
      </c>
      <c r="AD34" s="65"/>
      <c r="AE34" s="65"/>
      <c r="AF34" s="141"/>
      <c r="AG34" s="141"/>
      <c r="AH34" s="142"/>
      <c r="AI34" s="141"/>
      <c r="AJ34" s="65"/>
      <c r="AK34" s="65"/>
    </row>
    <row r="35" spans="1:37" x14ac:dyDescent="0.3">
      <c r="A35" s="46"/>
      <c r="B35" s="46"/>
      <c r="E35" s="65">
        <f t="shared" ca="1" si="1"/>
        <v>0</v>
      </c>
      <c r="F35" s="65" t="s">
        <v>68</v>
      </c>
      <c r="G35" s="65" t="s">
        <v>47</v>
      </c>
      <c r="H35" s="65">
        <f t="shared" ca="1" si="2"/>
        <v>0</v>
      </c>
      <c r="I35" s="65">
        <f ca="1">IF(H35="N",COUNTIF($H$1:$H35,"N"),0)</f>
        <v>0</v>
      </c>
      <c r="J35" s="65">
        <f ca="1">IF(H35="S",COUNTIF($H$1:$H35,"S")+MAX(I$1:I$126),0)</f>
        <v>0</v>
      </c>
      <c r="K35" s="65">
        <f ca="1">IF(H35="M",COUNTIF($H$1:$H35,"M")+MAX(J$1:J$126),0)</f>
        <v>0</v>
      </c>
      <c r="L35" s="65">
        <f t="shared" ca="1" si="3"/>
        <v>0</v>
      </c>
      <c r="M35" s="65" t="str">
        <f t="shared" si="4"/>
        <v/>
      </c>
      <c r="N35" s="65" t="str">
        <f t="shared" si="8"/>
        <v/>
      </c>
      <c r="O35" s="65" t="str">
        <f t="shared" si="8"/>
        <v/>
      </c>
      <c r="P35" s="65" t="str">
        <f t="shared" ca="1" si="8"/>
        <v/>
      </c>
      <c r="Q35" s="65" t="str">
        <f t="shared" si="8"/>
        <v/>
      </c>
      <c r="R35" s="65" t="str">
        <f t="shared" si="8"/>
        <v/>
      </c>
      <c r="S35" s="65" t="str">
        <f t="shared" si="8"/>
        <v/>
      </c>
      <c r="T35" s="65" t="str">
        <f t="shared" si="8"/>
        <v/>
      </c>
      <c r="U35" s="65" t="str">
        <f t="shared" si="8"/>
        <v/>
      </c>
      <c r="V35" s="65" t="str">
        <f t="shared" si="8"/>
        <v/>
      </c>
      <c r="W35" s="65" t="str">
        <f t="shared" si="8"/>
        <v/>
      </c>
      <c r="X35" s="65" t="str">
        <f t="shared" si="8"/>
        <v/>
      </c>
      <c r="Y35" s="65" t="str">
        <f t="shared" si="8"/>
        <v/>
      </c>
      <c r="Z35" s="65" t="str">
        <f t="shared" si="8"/>
        <v/>
      </c>
      <c r="AA35" s="65" t="str">
        <f t="shared" si="8"/>
        <v/>
      </c>
      <c r="AB35" s="65" t="str">
        <f t="shared" si="7"/>
        <v/>
      </c>
      <c r="AD35" s="65"/>
      <c r="AE35" s="65"/>
      <c r="AF35" s="141"/>
      <c r="AG35" s="141"/>
      <c r="AH35" s="142"/>
      <c r="AI35" s="141"/>
      <c r="AJ35" s="65"/>
      <c r="AK35" s="65"/>
    </row>
    <row r="36" spans="1:37" x14ac:dyDescent="0.3">
      <c r="A36" s="46"/>
      <c r="B36" s="46"/>
      <c r="E36" s="65">
        <f t="shared" ca="1" si="1"/>
        <v>0</v>
      </c>
      <c r="F36" s="65" t="s">
        <v>68</v>
      </c>
      <c r="G36" s="65" t="s">
        <v>92</v>
      </c>
      <c r="H36" s="65">
        <f t="shared" ca="1" si="2"/>
        <v>0</v>
      </c>
      <c r="I36" s="65">
        <f ca="1">IF(H36="N",COUNTIF($H$1:$H36,"N"),0)</f>
        <v>0</v>
      </c>
      <c r="J36" s="65">
        <f ca="1">IF(H36="S",COUNTIF($H$1:$H36,"S")+MAX(I$1:I$126),0)</f>
        <v>0</v>
      </c>
      <c r="K36" s="65">
        <f ca="1">IF(H36="M",COUNTIF($H$1:$H36,"M")+MAX(J$1:J$126),0)</f>
        <v>0</v>
      </c>
      <c r="L36" s="65">
        <f t="shared" ca="1" si="3"/>
        <v>0</v>
      </c>
      <c r="M36" s="65" t="str">
        <f t="shared" si="4"/>
        <v/>
      </c>
      <c r="N36" s="65" t="str">
        <f t="shared" si="8"/>
        <v/>
      </c>
      <c r="O36" s="65" t="str">
        <f t="shared" si="8"/>
        <v/>
      </c>
      <c r="P36" s="65" t="str">
        <f t="shared" ca="1" si="8"/>
        <v/>
      </c>
      <c r="Q36" s="65" t="str">
        <f t="shared" si="8"/>
        <v/>
      </c>
      <c r="R36" s="65" t="str">
        <f t="shared" si="8"/>
        <v/>
      </c>
      <c r="S36" s="65" t="str">
        <f t="shared" si="8"/>
        <v/>
      </c>
      <c r="T36" s="65" t="str">
        <f t="shared" si="8"/>
        <v/>
      </c>
      <c r="U36" s="65" t="str">
        <f t="shared" si="8"/>
        <v/>
      </c>
      <c r="V36" s="65" t="str">
        <f t="shared" si="8"/>
        <v/>
      </c>
      <c r="W36" s="65" t="str">
        <f t="shared" si="8"/>
        <v/>
      </c>
      <c r="X36" s="65" t="str">
        <f t="shared" si="8"/>
        <v/>
      </c>
      <c r="Y36" s="65" t="str">
        <f t="shared" si="8"/>
        <v/>
      </c>
      <c r="Z36" s="65" t="str">
        <f t="shared" si="8"/>
        <v/>
      </c>
      <c r="AA36" s="65" t="str">
        <f t="shared" si="8"/>
        <v/>
      </c>
      <c r="AB36" s="65" t="str">
        <f t="shared" si="7"/>
        <v/>
      </c>
      <c r="AD36" s="65"/>
      <c r="AE36" s="65"/>
      <c r="AF36" s="141"/>
      <c r="AG36" s="141"/>
      <c r="AH36" s="142"/>
      <c r="AI36" s="141"/>
      <c r="AJ36" s="65"/>
      <c r="AK36" s="65"/>
    </row>
    <row r="37" spans="1:37" x14ac:dyDescent="0.3">
      <c r="A37" s="46"/>
      <c r="B37" s="46"/>
      <c r="E37" s="65">
        <f t="shared" ca="1" si="1"/>
        <v>0</v>
      </c>
      <c r="F37" s="65" t="s">
        <v>68</v>
      </c>
      <c r="G37" s="65" t="s">
        <v>93</v>
      </c>
      <c r="H37" s="65">
        <f t="shared" ca="1" si="2"/>
        <v>0</v>
      </c>
      <c r="I37" s="65">
        <f ca="1">IF(H37="N",COUNTIF($H$1:$H37,"N"),0)</f>
        <v>0</v>
      </c>
      <c r="J37" s="65">
        <f ca="1">IF(H37="S",COUNTIF($H$1:$H37,"S")+MAX(I$1:I$126),0)</f>
        <v>0</v>
      </c>
      <c r="K37" s="65">
        <f ca="1">IF(H37="M",COUNTIF($H$1:$H37,"M")+MAX(J$1:J$126),0)</f>
        <v>0</v>
      </c>
      <c r="L37" s="65">
        <f t="shared" ca="1" si="3"/>
        <v>0</v>
      </c>
      <c r="M37" s="65" t="str">
        <f t="shared" si="4"/>
        <v/>
      </c>
      <c r="N37" s="65" t="str">
        <f t="shared" si="8"/>
        <v/>
      </c>
      <c r="O37" s="65" t="str">
        <f t="shared" si="8"/>
        <v/>
      </c>
      <c r="P37" s="65" t="str">
        <f t="shared" ca="1" si="8"/>
        <v/>
      </c>
      <c r="Q37" s="65" t="str">
        <f t="shared" si="8"/>
        <v/>
      </c>
      <c r="R37" s="65" t="str">
        <f t="shared" si="8"/>
        <v/>
      </c>
      <c r="S37" s="65" t="str">
        <f t="shared" si="8"/>
        <v/>
      </c>
      <c r="T37" s="65" t="str">
        <f t="shared" si="8"/>
        <v/>
      </c>
      <c r="U37" s="65" t="str">
        <f t="shared" si="8"/>
        <v/>
      </c>
      <c r="V37" s="65" t="str">
        <f t="shared" si="8"/>
        <v/>
      </c>
      <c r="W37" s="65" t="str">
        <f t="shared" si="8"/>
        <v/>
      </c>
      <c r="X37" s="65" t="str">
        <f t="shared" si="8"/>
        <v/>
      </c>
      <c r="Y37" s="65" t="str">
        <f t="shared" si="8"/>
        <v/>
      </c>
      <c r="Z37" s="65" t="str">
        <f t="shared" si="8"/>
        <v/>
      </c>
      <c r="AA37" s="65" t="str">
        <f t="shared" si="8"/>
        <v/>
      </c>
      <c r="AB37" s="65" t="str">
        <f t="shared" si="7"/>
        <v/>
      </c>
      <c r="AD37" s="65"/>
      <c r="AE37" s="65"/>
      <c r="AF37" s="141"/>
      <c r="AG37" s="141"/>
      <c r="AH37" s="142"/>
      <c r="AI37" s="141"/>
      <c r="AJ37" s="65"/>
      <c r="AK37" s="65"/>
    </row>
    <row r="38" spans="1:37" x14ac:dyDescent="0.3">
      <c r="A38" s="46"/>
      <c r="B38" s="46"/>
      <c r="E38" s="65">
        <f t="shared" ca="1" si="1"/>
        <v>0</v>
      </c>
      <c r="F38" s="65" t="s">
        <v>68</v>
      </c>
      <c r="G38" s="65" t="s">
        <v>94</v>
      </c>
      <c r="H38" s="65">
        <f t="shared" ca="1" si="2"/>
        <v>0</v>
      </c>
      <c r="I38" s="65">
        <f ca="1">IF(H38="N",COUNTIF($H$1:$H38,"N"),0)</f>
        <v>0</v>
      </c>
      <c r="J38" s="65">
        <f ca="1">IF(H38="S",COUNTIF($H$1:$H38,"S")+MAX(I$1:I$126),0)</f>
        <v>0</v>
      </c>
      <c r="K38" s="65">
        <f ca="1">IF(H38="M",COUNTIF($H$1:$H38,"M")+MAX(J$1:J$126),0)</f>
        <v>0</v>
      </c>
      <c r="L38" s="65">
        <f t="shared" ca="1" si="3"/>
        <v>0</v>
      </c>
      <c r="M38" s="65" t="str">
        <f t="shared" si="4"/>
        <v/>
      </c>
      <c r="N38" s="65" t="str">
        <f t="shared" si="8"/>
        <v/>
      </c>
      <c r="O38" s="65" t="str">
        <f t="shared" si="8"/>
        <v/>
      </c>
      <c r="P38" s="65" t="str">
        <f t="shared" ca="1" si="8"/>
        <v/>
      </c>
      <c r="Q38" s="65" t="str">
        <f t="shared" si="8"/>
        <v/>
      </c>
      <c r="R38" s="65" t="str">
        <f t="shared" si="8"/>
        <v/>
      </c>
      <c r="S38" s="65" t="str">
        <f t="shared" si="8"/>
        <v/>
      </c>
      <c r="T38" s="65" t="str">
        <f t="shared" si="8"/>
        <v/>
      </c>
      <c r="U38" s="65" t="str">
        <f t="shared" si="8"/>
        <v/>
      </c>
      <c r="V38" s="65" t="str">
        <f t="shared" si="8"/>
        <v/>
      </c>
      <c r="W38" s="65" t="str">
        <f t="shared" si="8"/>
        <v/>
      </c>
      <c r="X38" s="65" t="str">
        <f t="shared" si="8"/>
        <v/>
      </c>
      <c r="Y38" s="65" t="str">
        <f t="shared" si="8"/>
        <v/>
      </c>
      <c r="Z38" s="65" t="str">
        <f t="shared" si="8"/>
        <v/>
      </c>
      <c r="AA38" s="65" t="str">
        <f t="shared" si="8"/>
        <v/>
      </c>
      <c r="AB38" s="65" t="str">
        <f t="shared" ref="AB38:AB83" si="9">IFERROR(IF(AB$5=$F38,VLOOKUP($H38,$B$2:$C$5,2,FALSE),""),"")</f>
        <v/>
      </c>
      <c r="AD38" s="65"/>
      <c r="AE38" s="65"/>
      <c r="AF38" s="141"/>
      <c r="AG38" s="141"/>
      <c r="AH38" s="142"/>
      <c r="AI38" s="141"/>
      <c r="AJ38" s="65"/>
      <c r="AK38" s="65"/>
    </row>
    <row r="39" spans="1:37" x14ac:dyDescent="0.3">
      <c r="A39" s="46"/>
      <c r="B39" s="46"/>
      <c r="E39" s="65">
        <f t="shared" ca="1" si="1"/>
        <v>0</v>
      </c>
      <c r="F39" s="65" t="s">
        <v>68</v>
      </c>
      <c r="G39" s="65" t="s">
        <v>95</v>
      </c>
      <c r="H39" s="65">
        <f t="shared" ca="1" si="2"/>
        <v>0</v>
      </c>
      <c r="I39" s="65">
        <f ca="1">IF(H39="N",COUNTIF($H$1:$H39,"N"),0)</f>
        <v>0</v>
      </c>
      <c r="J39" s="65">
        <f ca="1">IF(H39="S",COUNTIF($H$1:$H39,"S")+MAX(I$1:I$126),0)</f>
        <v>0</v>
      </c>
      <c r="K39" s="65">
        <f ca="1">IF(H39="M",COUNTIF($H$1:$H39,"M")+MAX(J$1:J$126),0)</f>
        <v>0</v>
      </c>
      <c r="L39" s="65">
        <f t="shared" ca="1" si="3"/>
        <v>0</v>
      </c>
      <c r="M39" s="65" t="str">
        <f t="shared" si="4"/>
        <v/>
      </c>
      <c r="N39" s="65" t="str">
        <f t="shared" si="8"/>
        <v/>
      </c>
      <c r="O39" s="65" t="str">
        <f t="shared" si="8"/>
        <v/>
      </c>
      <c r="P39" s="65" t="str">
        <f t="shared" ca="1" si="8"/>
        <v/>
      </c>
      <c r="Q39" s="65" t="str">
        <f t="shared" si="8"/>
        <v/>
      </c>
      <c r="R39" s="65" t="str">
        <f t="shared" si="8"/>
        <v/>
      </c>
      <c r="S39" s="65" t="str">
        <f t="shared" si="8"/>
        <v/>
      </c>
      <c r="T39" s="65" t="str">
        <f t="shared" si="8"/>
        <v/>
      </c>
      <c r="U39" s="65" t="str">
        <f t="shared" si="8"/>
        <v/>
      </c>
      <c r="V39" s="65" t="str">
        <f t="shared" si="8"/>
        <v/>
      </c>
      <c r="W39" s="65" t="str">
        <f t="shared" si="8"/>
        <v/>
      </c>
      <c r="X39" s="65" t="str">
        <f t="shared" si="8"/>
        <v/>
      </c>
      <c r="Y39" s="65" t="str">
        <f t="shared" si="8"/>
        <v/>
      </c>
      <c r="Z39" s="65" t="str">
        <f t="shared" si="8"/>
        <v/>
      </c>
      <c r="AA39" s="65" t="str">
        <f t="shared" si="8"/>
        <v/>
      </c>
      <c r="AB39" s="65" t="str">
        <f t="shared" si="9"/>
        <v/>
      </c>
      <c r="AD39" s="65"/>
      <c r="AE39" s="65"/>
      <c r="AF39" s="141"/>
      <c r="AG39" s="141"/>
      <c r="AH39" s="142"/>
      <c r="AI39" s="141"/>
      <c r="AJ39" s="65"/>
      <c r="AK39" s="65"/>
    </row>
    <row r="40" spans="1:37" x14ac:dyDescent="0.3">
      <c r="A40" s="46"/>
      <c r="B40" s="46"/>
      <c r="E40" s="65">
        <f t="shared" ca="1" si="1"/>
        <v>0</v>
      </c>
      <c r="F40" s="65" t="s">
        <v>68</v>
      </c>
      <c r="G40" s="65" t="s">
        <v>96</v>
      </c>
      <c r="H40" s="65">
        <f t="shared" ca="1" si="2"/>
        <v>0</v>
      </c>
      <c r="I40" s="65">
        <f ca="1">IF(H40="N",COUNTIF($H$1:$H40,"N"),0)</f>
        <v>0</v>
      </c>
      <c r="J40" s="65">
        <f ca="1">IF(H40="S",COUNTIF($H$1:$H40,"S")+MAX(I$1:I$126),0)</f>
        <v>0</v>
      </c>
      <c r="K40" s="65">
        <f ca="1">IF(H40="M",COUNTIF($H$1:$H40,"M")+MAX(J$1:J$126),0)</f>
        <v>0</v>
      </c>
      <c r="L40" s="65">
        <f t="shared" ca="1" si="3"/>
        <v>0</v>
      </c>
      <c r="M40" s="65" t="str">
        <f t="shared" si="4"/>
        <v/>
      </c>
      <c r="N40" s="65" t="str">
        <f t="shared" si="8"/>
        <v/>
      </c>
      <c r="O40" s="65" t="str">
        <f t="shared" si="8"/>
        <v/>
      </c>
      <c r="P40" s="65" t="str">
        <f t="shared" ca="1" si="8"/>
        <v/>
      </c>
      <c r="Q40" s="65" t="str">
        <f t="shared" si="8"/>
        <v/>
      </c>
      <c r="R40" s="65" t="str">
        <f t="shared" si="8"/>
        <v/>
      </c>
      <c r="S40" s="65" t="str">
        <f t="shared" si="8"/>
        <v/>
      </c>
      <c r="T40" s="65" t="str">
        <f t="shared" si="8"/>
        <v/>
      </c>
      <c r="U40" s="65" t="str">
        <f t="shared" si="8"/>
        <v/>
      </c>
      <c r="V40" s="65" t="str">
        <f t="shared" si="8"/>
        <v/>
      </c>
      <c r="W40" s="65" t="str">
        <f t="shared" si="8"/>
        <v/>
      </c>
      <c r="X40" s="65" t="str">
        <f t="shared" si="8"/>
        <v/>
      </c>
      <c r="Y40" s="65" t="str">
        <f t="shared" si="8"/>
        <v/>
      </c>
      <c r="Z40" s="65" t="str">
        <f t="shared" si="8"/>
        <v/>
      </c>
      <c r="AA40" s="65" t="str">
        <f t="shared" si="8"/>
        <v/>
      </c>
      <c r="AB40" s="65" t="str">
        <f t="shared" si="9"/>
        <v/>
      </c>
      <c r="AD40" s="65"/>
      <c r="AE40" s="65"/>
      <c r="AF40" s="141"/>
      <c r="AG40" s="141"/>
      <c r="AH40" s="142"/>
      <c r="AI40" s="141"/>
      <c r="AJ40" s="65"/>
      <c r="AK40" s="65"/>
    </row>
    <row r="41" spans="1:37" x14ac:dyDescent="0.3">
      <c r="A41" s="46"/>
      <c r="B41" s="46"/>
      <c r="E41" s="65" t="e">
        <f t="shared" ca="1" si="1"/>
        <v>#N/A</v>
      </c>
      <c r="F41" s="65" t="s">
        <v>68</v>
      </c>
      <c r="G41" s="65" t="s">
        <v>197</v>
      </c>
      <c r="H41" s="65" t="e">
        <f t="shared" ref="H41" ca="1" si="10">VLOOKUP(G41,INDIRECT("'"&amp;F41&amp;"'!"&amp;"B:C"),2,FALSE)</f>
        <v>#N/A</v>
      </c>
      <c r="I41" s="65" t="e">
        <f ca="1">IF(H41="N",COUNTIF($H$1:$H41,"N"),0)</f>
        <v>#N/A</v>
      </c>
      <c r="J41" s="65" t="e">
        <f ca="1">IF(H41="S",COUNTIF($H$1:$H41,"S")+MAX(I$1:I$126),0)</f>
        <v>#N/A</v>
      </c>
      <c r="K41" s="65" t="e">
        <f ca="1">IF(H41="M",COUNTIF($H$1:$H41,"M")+MAX(J$1:J$126),0)</f>
        <v>#N/A</v>
      </c>
      <c r="L41" s="65" t="e">
        <f t="shared" ref="L41" ca="1" si="11">MAX(I41:K41)</f>
        <v>#N/A</v>
      </c>
      <c r="M41" s="65" t="str">
        <f t="shared" si="4"/>
        <v/>
      </c>
      <c r="N41" s="65" t="str">
        <f t="shared" si="4"/>
        <v/>
      </c>
      <c r="O41" s="65" t="str">
        <f t="shared" si="4"/>
        <v/>
      </c>
      <c r="P41" s="65" t="str">
        <f t="shared" ca="1" si="4"/>
        <v/>
      </c>
      <c r="Q41" s="65" t="str">
        <f t="shared" si="4"/>
        <v/>
      </c>
      <c r="R41" s="65" t="str">
        <f t="shared" si="4"/>
        <v/>
      </c>
      <c r="S41" s="65" t="str">
        <f t="shared" si="4"/>
        <v/>
      </c>
      <c r="T41" s="65" t="str">
        <f t="shared" si="4"/>
        <v/>
      </c>
      <c r="U41" s="65" t="str">
        <f t="shared" si="4"/>
        <v/>
      </c>
      <c r="V41" s="65" t="str">
        <f t="shared" si="4"/>
        <v/>
      </c>
      <c r="W41" s="65" t="str">
        <f t="shared" si="4"/>
        <v/>
      </c>
      <c r="X41" s="65" t="str">
        <f t="shared" si="4"/>
        <v/>
      </c>
      <c r="Y41" s="65" t="str">
        <f t="shared" si="4"/>
        <v/>
      </c>
      <c r="Z41" s="65" t="str">
        <f t="shared" si="4"/>
        <v/>
      </c>
      <c r="AA41" s="65" t="str">
        <f t="shared" si="4"/>
        <v/>
      </c>
      <c r="AB41" s="65" t="str">
        <f t="shared" si="9"/>
        <v/>
      </c>
      <c r="AD41" s="65"/>
      <c r="AE41" s="65"/>
      <c r="AF41" s="141"/>
      <c r="AG41" s="141"/>
      <c r="AH41" s="142"/>
      <c r="AI41" s="141"/>
      <c r="AJ41" s="65"/>
      <c r="AK41" s="65"/>
    </row>
    <row r="42" spans="1:37" x14ac:dyDescent="0.3">
      <c r="A42" s="46"/>
      <c r="B42" s="46"/>
      <c r="E42" s="65">
        <f t="shared" ca="1" si="1"/>
        <v>0</v>
      </c>
      <c r="F42" s="65" t="s">
        <v>69</v>
      </c>
      <c r="G42" s="65" t="s">
        <v>196</v>
      </c>
      <c r="H42" s="65">
        <f t="shared" ca="1" si="2"/>
        <v>0</v>
      </c>
      <c r="I42" s="65">
        <f ca="1">IF(H42="N",COUNTIF($H$1:$H42,"N"),0)</f>
        <v>0</v>
      </c>
      <c r="J42" s="65">
        <f ca="1">IF(H42="S",COUNTIF($H$1:$H42,"S")+MAX(I$1:I$126),0)</f>
        <v>0</v>
      </c>
      <c r="K42" s="65">
        <f ca="1">IF(H42="M",COUNTIF($H$1:$H42,"M")+MAX(J$1:J$126),0)</f>
        <v>0</v>
      </c>
      <c r="L42" s="65">
        <f t="shared" ca="1" si="3"/>
        <v>0</v>
      </c>
      <c r="M42" s="65" t="str">
        <f t="shared" si="4"/>
        <v/>
      </c>
      <c r="N42" s="65" t="str">
        <f t="shared" si="8"/>
        <v/>
      </c>
      <c r="O42" s="65" t="str">
        <f t="shared" si="8"/>
        <v/>
      </c>
      <c r="P42" s="65" t="str">
        <f t="shared" si="8"/>
        <v/>
      </c>
      <c r="Q42" s="65" t="str">
        <f t="shared" ca="1" si="8"/>
        <v/>
      </c>
      <c r="R42" s="65" t="str">
        <f t="shared" si="8"/>
        <v/>
      </c>
      <c r="S42" s="65" t="str">
        <f t="shared" si="8"/>
        <v/>
      </c>
      <c r="T42" s="65" t="str">
        <f t="shared" si="8"/>
        <v/>
      </c>
      <c r="U42" s="65" t="str">
        <f t="shared" si="8"/>
        <v/>
      </c>
      <c r="V42" s="65" t="str">
        <f t="shared" si="8"/>
        <v/>
      </c>
      <c r="W42" s="65" t="str">
        <f t="shared" si="8"/>
        <v/>
      </c>
      <c r="X42" s="65" t="str">
        <f t="shared" si="8"/>
        <v/>
      </c>
      <c r="Y42" s="65" t="str">
        <f t="shared" si="8"/>
        <v/>
      </c>
      <c r="Z42" s="65" t="str">
        <f t="shared" si="8"/>
        <v/>
      </c>
      <c r="AA42" s="65" t="str">
        <f t="shared" si="8"/>
        <v/>
      </c>
      <c r="AB42" s="65" t="str">
        <f t="shared" si="9"/>
        <v/>
      </c>
      <c r="AD42" s="65"/>
      <c r="AE42" s="65"/>
      <c r="AF42" s="141"/>
      <c r="AG42" s="141"/>
      <c r="AH42" s="142"/>
      <c r="AI42" s="141"/>
      <c r="AJ42" s="65"/>
      <c r="AK42" s="65"/>
    </row>
    <row r="43" spans="1:37" x14ac:dyDescent="0.3">
      <c r="A43" s="46"/>
      <c r="B43" s="46"/>
      <c r="E43" s="65">
        <f t="shared" ca="1" si="1"/>
        <v>0</v>
      </c>
      <c r="F43" s="65" t="s">
        <v>69</v>
      </c>
      <c r="G43" s="65" t="s">
        <v>195</v>
      </c>
      <c r="H43" s="65">
        <f t="shared" ca="1" si="2"/>
        <v>0</v>
      </c>
      <c r="I43" s="65">
        <f ca="1">IF(H43="N",COUNTIF($H$1:$H43,"N"),0)</f>
        <v>0</v>
      </c>
      <c r="J43" s="65">
        <f ca="1">IF(H43="S",COUNTIF($H$1:$H43,"S")+MAX(I$1:I$126),0)</f>
        <v>0</v>
      </c>
      <c r="K43" s="65">
        <f ca="1">IF(H43="M",COUNTIF($H$1:$H43,"M")+MAX(J$1:J$126),0)</f>
        <v>0</v>
      </c>
      <c r="L43" s="65">
        <f t="shared" ca="1" si="3"/>
        <v>0</v>
      </c>
      <c r="M43" s="65" t="str">
        <f t="shared" si="4"/>
        <v/>
      </c>
      <c r="N43" s="65" t="str">
        <f t="shared" si="8"/>
        <v/>
      </c>
      <c r="O43" s="65" t="str">
        <f t="shared" si="8"/>
        <v/>
      </c>
      <c r="P43" s="65" t="str">
        <f t="shared" si="8"/>
        <v/>
      </c>
      <c r="Q43" s="65" t="str">
        <f t="shared" ca="1" si="8"/>
        <v/>
      </c>
      <c r="R43" s="65" t="str">
        <f t="shared" si="8"/>
        <v/>
      </c>
      <c r="S43" s="65" t="str">
        <f t="shared" si="8"/>
        <v/>
      </c>
      <c r="T43" s="65" t="str">
        <f t="shared" si="8"/>
        <v/>
      </c>
      <c r="U43" s="65" t="str">
        <f t="shared" si="8"/>
        <v/>
      </c>
      <c r="V43" s="65" t="str">
        <f t="shared" si="8"/>
        <v/>
      </c>
      <c r="W43" s="65" t="str">
        <f t="shared" si="8"/>
        <v/>
      </c>
      <c r="X43" s="65" t="str">
        <f t="shared" si="8"/>
        <v/>
      </c>
      <c r="Y43" s="65" t="str">
        <f t="shared" si="8"/>
        <v/>
      </c>
      <c r="Z43" s="65" t="str">
        <f t="shared" si="8"/>
        <v/>
      </c>
      <c r="AA43" s="65" t="str">
        <f t="shared" si="8"/>
        <v/>
      </c>
      <c r="AB43" s="65" t="str">
        <f t="shared" si="9"/>
        <v/>
      </c>
      <c r="AD43" s="65"/>
      <c r="AE43" s="65"/>
      <c r="AF43" s="141"/>
      <c r="AG43" s="141"/>
      <c r="AH43" s="142"/>
      <c r="AI43" s="141"/>
      <c r="AJ43" s="65"/>
      <c r="AK43" s="65"/>
    </row>
    <row r="44" spans="1:37" x14ac:dyDescent="0.3">
      <c r="A44" s="46"/>
      <c r="B44" s="46"/>
      <c r="E44" s="65">
        <f t="shared" ca="1" si="1"/>
        <v>0</v>
      </c>
      <c r="F44" s="65" t="s">
        <v>69</v>
      </c>
      <c r="G44" s="65" t="s">
        <v>98</v>
      </c>
      <c r="H44" s="65">
        <f t="shared" ca="1" si="2"/>
        <v>0</v>
      </c>
      <c r="I44" s="65">
        <f ca="1">IF(H44="N",COUNTIF($H$1:$H44,"N"),0)</f>
        <v>0</v>
      </c>
      <c r="J44" s="65">
        <f ca="1">IF(H44="S",COUNTIF($H$1:$H44,"S")+MAX(I$1:I$126),0)</f>
        <v>0</v>
      </c>
      <c r="K44" s="65">
        <f ca="1">IF(H44="M",COUNTIF($H$1:$H44,"M")+MAX(J$1:J$126),0)</f>
        <v>0</v>
      </c>
      <c r="L44" s="65">
        <f t="shared" ca="1" si="3"/>
        <v>0</v>
      </c>
      <c r="M44" s="65" t="str">
        <f t="shared" si="4"/>
        <v/>
      </c>
      <c r="N44" s="65" t="str">
        <f t="shared" si="8"/>
        <v/>
      </c>
      <c r="O44" s="65" t="str">
        <f t="shared" si="8"/>
        <v/>
      </c>
      <c r="P44" s="65" t="str">
        <f t="shared" si="8"/>
        <v/>
      </c>
      <c r="Q44" s="65" t="str">
        <f t="shared" ca="1" si="8"/>
        <v/>
      </c>
      <c r="R44" s="65" t="str">
        <f t="shared" si="8"/>
        <v/>
      </c>
      <c r="S44" s="65" t="str">
        <f t="shared" si="8"/>
        <v/>
      </c>
      <c r="T44" s="65" t="str">
        <f t="shared" si="8"/>
        <v/>
      </c>
      <c r="U44" s="65" t="str">
        <f t="shared" si="8"/>
        <v/>
      </c>
      <c r="V44" s="65" t="str">
        <f t="shared" si="8"/>
        <v/>
      </c>
      <c r="W44" s="65" t="str">
        <f t="shared" si="8"/>
        <v/>
      </c>
      <c r="X44" s="65" t="str">
        <f t="shared" si="8"/>
        <v/>
      </c>
      <c r="Y44" s="65" t="str">
        <f t="shared" si="8"/>
        <v/>
      </c>
      <c r="Z44" s="65" t="str">
        <f t="shared" si="8"/>
        <v/>
      </c>
      <c r="AA44" s="65" t="str">
        <f t="shared" si="8"/>
        <v/>
      </c>
      <c r="AB44" s="65" t="str">
        <f t="shared" si="9"/>
        <v/>
      </c>
      <c r="AD44" s="65"/>
      <c r="AE44" s="65"/>
      <c r="AF44" s="141"/>
      <c r="AG44" s="141"/>
      <c r="AH44" s="142"/>
      <c r="AI44" s="141"/>
      <c r="AJ44" s="65"/>
      <c r="AK44" s="65"/>
    </row>
    <row r="45" spans="1:37" x14ac:dyDescent="0.3">
      <c r="A45" s="46"/>
      <c r="B45" s="46"/>
      <c r="E45" s="65">
        <f t="shared" ca="1" si="1"/>
        <v>0</v>
      </c>
      <c r="F45" s="65" t="s">
        <v>69</v>
      </c>
      <c r="G45" s="65" t="s">
        <v>99</v>
      </c>
      <c r="H45" s="65">
        <f t="shared" ca="1" si="2"/>
        <v>0</v>
      </c>
      <c r="I45" s="65">
        <f ca="1">IF(H45="N",COUNTIF($H$1:$H45,"N"),0)</f>
        <v>0</v>
      </c>
      <c r="J45" s="65">
        <f ca="1">IF(H45="S",COUNTIF($H$1:$H45,"S")+MAX(I$1:I$126),0)</f>
        <v>0</v>
      </c>
      <c r="K45" s="65">
        <f ca="1">IF(H45="M",COUNTIF($H$1:$H45,"M")+MAX(J$1:J$126),0)</f>
        <v>0</v>
      </c>
      <c r="L45" s="65">
        <f t="shared" ca="1" si="3"/>
        <v>0</v>
      </c>
      <c r="M45" s="65" t="str">
        <f t="shared" si="4"/>
        <v/>
      </c>
      <c r="N45" s="65" t="str">
        <f t="shared" si="8"/>
        <v/>
      </c>
      <c r="O45" s="65" t="str">
        <f t="shared" si="8"/>
        <v/>
      </c>
      <c r="P45" s="65" t="str">
        <f t="shared" si="8"/>
        <v/>
      </c>
      <c r="Q45" s="65" t="str">
        <f t="shared" ca="1" si="8"/>
        <v/>
      </c>
      <c r="R45" s="65" t="str">
        <f t="shared" si="8"/>
        <v/>
      </c>
      <c r="S45" s="65" t="str">
        <f t="shared" si="8"/>
        <v/>
      </c>
      <c r="T45" s="65" t="str">
        <f t="shared" si="8"/>
        <v/>
      </c>
      <c r="U45" s="65" t="str">
        <f t="shared" ref="N45:AA63" si="12">IFERROR(IF(U$5=$F45,VLOOKUP($H45,$B$2:$C$5,2,FALSE),""),"")</f>
        <v/>
      </c>
      <c r="V45" s="65" t="str">
        <f t="shared" si="12"/>
        <v/>
      </c>
      <c r="W45" s="65" t="str">
        <f t="shared" si="12"/>
        <v/>
      </c>
      <c r="X45" s="65" t="str">
        <f t="shared" si="12"/>
        <v/>
      </c>
      <c r="Y45" s="65" t="str">
        <f t="shared" si="12"/>
        <v/>
      </c>
      <c r="Z45" s="65" t="str">
        <f t="shared" si="12"/>
        <v/>
      </c>
      <c r="AA45" s="65" t="str">
        <f t="shared" si="12"/>
        <v/>
      </c>
      <c r="AB45" s="65" t="str">
        <f t="shared" si="9"/>
        <v/>
      </c>
      <c r="AD45" s="65"/>
      <c r="AE45" s="65"/>
      <c r="AF45" s="141"/>
      <c r="AG45" s="141"/>
      <c r="AH45" s="142"/>
      <c r="AI45" s="141"/>
      <c r="AJ45" s="65"/>
      <c r="AK45" s="65"/>
    </row>
    <row r="46" spans="1:37" x14ac:dyDescent="0.3">
      <c r="A46" s="46"/>
      <c r="B46" s="46"/>
      <c r="E46" s="65">
        <f t="shared" ca="1" si="1"/>
        <v>0</v>
      </c>
      <c r="F46" s="65" t="s">
        <v>69</v>
      </c>
      <c r="G46" s="65" t="s">
        <v>100</v>
      </c>
      <c r="H46" s="65">
        <f t="shared" ca="1" si="2"/>
        <v>0</v>
      </c>
      <c r="I46" s="65">
        <f ca="1">IF(H46="N",COUNTIF($H$1:$H46,"N"),0)</f>
        <v>0</v>
      </c>
      <c r="J46" s="65">
        <f ca="1">IF(H46="S",COUNTIF($H$1:$H46,"S")+MAX(I$1:I$126),0)</f>
        <v>0</v>
      </c>
      <c r="K46" s="65">
        <f ca="1">IF(H46="M",COUNTIF($H$1:$H46,"M")+MAX(J$1:J$126),0)</f>
        <v>0</v>
      </c>
      <c r="L46" s="65">
        <f t="shared" ca="1" si="3"/>
        <v>0</v>
      </c>
      <c r="M46" s="65" t="str">
        <f t="shared" si="4"/>
        <v/>
      </c>
      <c r="N46" s="65" t="str">
        <f t="shared" si="12"/>
        <v/>
      </c>
      <c r="O46" s="65" t="str">
        <f t="shared" si="12"/>
        <v/>
      </c>
      <c r="P46" s="65" t="str">
        <f t="shared" si="12"/>
        <v/>
      </c>
      <c r="Q46" s="65" t="str">
        <f t="shared" ca="1" si="12"/>
        <v/>
      </c>
      <c r="R46" s="65" t="str">
        <f t="shared" si="12"/>
        <v/>
      </c>
      <c r="S46" s="65" t="str">
        <f t="shared" si="12"/>
        <v/>
      </c>
      <c r="T46" s="65" t="str">
        <f t="shared" si="12"/>
        <v/>
      </c>
      <c r="U46" s="65" t="str">
        <f t="shared" si="12"/>
        <v/>
      </c>
      <c r="V46" s="65" t="str">
        <f t="shared" si="12"/>
        <v/>
      </c>
      <c r="W46" s="65" t="str">
        <f t="shared" si="12"/>
        <v/>
      </c>
      <c r="X46" s="65" t="str">
        <f t="shared" si="12"/>
        <v/>
      </c>
      <c r="Y46" s="65" t="str">
        <f t="shared" si="12"/>
        <v/>
      </c>
      <c r="Z46" s="65" t="str">
        <f t="shared" si="12"/>
        <v/>
      </c>
      <c r="AA46" s="65" t="str">
        <f t="shared" si="12"/>
        <v/>
      </c>
      <c r="AB46" s="65" t="str">
        <f t="shared" si="9"/>
        <v/>
      </c>
      <c r="AD46" s="65"/>
      <c r="AE46" s="65"/>
      <c r="AF46" s="141"/>
      <c r="AG46" s="141"/>
      <c r="AH46" s="142"/>
      <c r="AI46" s="141"/>
      <c r="AJ46" s="65"/>
      <c r="AK46" s="65"/>
    </row>
    <row r="47" spans="1:37" x14ac:dyDescent="0.3">
      <c r="A47" s="46"/>
      <c r="B47" s="46"/>
      <c r="E47" s="65">
        <f t="shared" ca="1" si="1"/>
        <v>0</v>
      </c>
      <c r="F47" s="65" t="s">
        <v>69</v>
      </c>
      <c r="G47" s="65" t="s">
        <v>46</v>
      </c>
      <c r="H47" s="65">
        <f t="shared" ca="1" si="2"/>
        <v>0</v>
      </c>
      <c r="I47" s="65">
        <f ca="1">IF(H47="N",COUNTIF($H$1:$H47,"N"),0)</f>
        <v>0</v>
      </c>
      <c r="J47" s="65">
        <f ca="1">IF(H47="S",COUNTIF($H$1:$H47,"S")+MAX(I$1:I$126),0)</f>
        <v>0</v>
      </c>
      <c r="K47" s="65">
        <f ca="1">IF(H47="M",COUNTIF($H$1:$H47,"M")+MAX(J$1:J$126),0)</f>
        <v>0</v>
      </c>
      <c r="L47" s="65">
        <f t="shared" ca="1" si="3"/>
        <v>0</v>
      </c>
      <c r="M47" s="65" t="str">
        <f t="shared" si="4"/>
        <v/>
      </c>
      <c r="N47" s="65" t="str">
        <f t="shared" si="12"/>
        <v/>
      </c>
      <c r="O47" s="65" t="str">
        <f t="shared" si="12"/>
        <v/>
      </c>
      <c r="P47" s="65" t="str">
        <f t="shared" si="12"/>
        <v/>
      </c>
      <c r="Q47" s="65" t="str">
        <f t="shared" ca="1" si="12"/>
        <v/>
      </c>
      <c r="R47" s="65" t="str">
        <f t="shared" si="12"/>
        <v/>
      </c>
      <c r="S47" s="65" t="str">
        <f t="shared" si="12"/>
        <v/>
      </c>
      <c r="T47" s="65" t="str">
        <f t="shared" si="12"/>
        <v/>
      </c>
      <c r="U47" s="65" t="str">
        <f t="shared" si="12"/>
        <v/>
      </c>
      <c r="V47" s="65" t="str">
        <f t="shared" si="12"/>
        <v/>
      </c>
      <c r="W47" s="65" t="str">
        <f t="shared" si="12"/>
        <v/>
      </c>
      <c r="X47" s="65" t="str">
        <f t="shared" si="12"/>
        <v/>
      </c>
      <c r="Y47" s="65" t="str">
        <f t="shared" si="12"/>
        <v/>
      </c>
      <c r="Z47" s="65" t="str">
        <f t="shared" si="12"/>
        <v/>
      </c>
      <c r="AA47" s="65" t="str">
        <f t="shared" si="12"/>
        <v/>
      </c>
      <c r="AB47" s="65" t="str">
        <f t="shared" si="9"/>
        <v/>
      </c>
      <c r="AD47" s="65"/>
      <c r="AE47" s="65"/>
      <c r="AF47" s="141"/>
      <c r="AG47" s="141"/>
      <c r="AH47" s="142"/>
      <c r="AI47" s="141"/>
      <c r="AJ47" s="65"/>
      <c r="AK47" s="65"/>
    </row>
    <row r="48" spans="1:37" x14ac:dyDescent="0.3">
      <c r="A48" s="46"/>
      <c r="B48" s="46"/>
      <c r="E48" s="65">
        <f t="shared" ca="1" si="1"/>
        <v>0</v>
      </c>
      <c r="F48" s="65" t="s">
        <v>69</v>
      </c>
      <c r="G48" s="65" t="s">
        <v>101</v>
      </c>
      <c r="H48" s="65">
        <f t="shared" ca="1" si="2"/>
        <v>0</v>
      </c>
      <c r="I48" s="65">
        <f ca="1">IF(H48="N",COUNTIF($H$1:$H48,"N"),0)</f>
        <v>0</v>
      </c>
      <c r="J48" s="65">
        <f ca="1">IF(H48="S",COUNTIF($H$1:$H48,"S")+MAX(I$1:I$126),0)</f>
        <v>0</v>
      </c>
      <c r="K48" s="65">
        <f ca="1">IF(H48="M",COUNTIF($H$1:$H48,"M")+MAX(J$1:J$126),0)</f>
        <v>0</v>
      </c>
      <c r="L48" s="65">
        <f t="shared" ca="1" si="3"/>
        <v>0</v>
      </c>
      <c r="M48" s="65" t="str">
        <f t="shared" si="4"/>
        <v/>
      </c>
      <c r="N48" s="65" t="str">
        <f t="shared" si="12"/>
        <v/>
      </c>
      <c r="O48" s="65" t="str">
        <f t="shared" si="12"/>
        <v/>
      </c>
      <c r="P48" s="65" t="str">
        <f t="shared" si="12"/>
        <v/>
      </c>
      <c r="Q48" s="65" t="str">
        <f t="shared" ca="1" si="12"/>
        <v/>
      </c>
      <c r="R48" s="65" t="str">
        <f t="shared" si="12"/>
        <v/>
      </c>
      <c r="S48" s="65" t="str">
        <f t="shared" si="12"/>
        <v/>
      </c>
      <c r="T48" s="65" t="str">
        <f t="shared" si="12"/>
        <v/>
      </c>
      <c r="U48" s="65" t="str">
        <f t="shared" si="12"/>
        <v/>
      </c>
      <c r="V48" s="65" t="str">
        <f t="shared" si="12"/>
        <v/>
      </c>
      <c r="W48" s="65" t="str">
        <f t="shared" si="12"/>
        <v/>
      </c>
      <c r="X48" s="65" t="str">
        <f t="shared" si="12"/>
        <v/>
      </c>
      <c r="Y48" s="65" t="str">
        <f t="shared" si="12"/>
        <v/>
      </c>
      <c r="Z48" s="65" t="str">
        <f t="shared" si="12"/>
        <v/>
      </c>
      <c r="AA48" s="65" t="str">
        <f t="shared" si="12"/>
        <v/>
      </c>
      <c r="AB48" s="65" t="str">
        <f t="shared" si="9"/>
        <v/>
      </c>
      <c r="AD48" s="65"/>
      <c r="AE48" s="65"/>
      <c r="AF48" s="141"/>
      <c r="AG48" s="141"/>
      <c r="AH48" s="142"/>
      <c r="AI48" s="141"/>
      <c r="AJ48" s="65"/>
      <c r="AK48" s="65"/>
    </row>
    <row r="49" spans="1:37" x14ac:dyDescent="0.3">
      <c r="A49" s="46"/>
      <c r="B49" s="46"/>
      <c r="E49" s="65">
        <f t="shared" ca="1" si="1"/>
        <v>0</v>
      </c>
      <c r="F49" s="65" t="s">
        <v>69</v>
      </c>
      <c r="G49" s="65" t="s">
        <v>102</v>
      </c>
      <c r="H49" s="65">
        <f t="shared" ca="1" si="2"/>
        <v>0</v>
      </c>
      <c r="I49" s="65">
        <f ca="1">IF(H49="N",COUNTIF($H$1:$H49,"N"),0)</f>
        <v>0</v>
      </c>
      <c r="J49" s="65">
        <f ca="1">IF(H49="S",COUNTIF($H$1:$H49,"S")+MAX(I$1:I$126),0)</f>
        <v>0</v>
      </c>
      <c r="K49" s="65">
        <f ca="1">IF(H49="M",COUNTIF($H$1:$H49,"M")+MAX(J$1:J$126),0)</f>
        <v>0</v>
      </c>
      <c r="L49" s="65">
        <f t="shared" ca="1" si="3"/>
        <v>0</v>
      </c>
      <c r="M49" s="65" t="str">
        <f t="shared" si="4"/>
        <v/>
      </c>
      <c r="N49" s="65" t="str">
        <f t="shared" si="12"/>
        <v/>
      </c>
      <c r="O49" s="65" t="str">
        <f t="shared" si="12"/>
        <v/>
      </c>
      <c r="P49" s="65" t="str">
        <f t="shared" si="12"/>
        <v/>
      </c>
      <c r="Q49" s="65" t="str">
        <f t="shared" ca="1" si="12"/>
        <v/>
      </c>
      <c r="R49" s="65" t="str">
        <f t="shared" si="12"/>
        <v/>
      </c>
      <c r="S49" s="65" t="str">
        <f t="shared" si="12"/>
        <v/>
      </c>
      <c r="T49" s="65" t="str">
        <f t="shared" si="12"/>
        <v/>
      </c>
      <c r="U49" s="65" t="str">
        <f t="shared" si="12"/>
        <v/>
      </c>
      <c r="V49" s="65" t="str">
        <f t="shared" si="12"/>
        <v/>
      </c>
      <c r="W49" s="65" t="str">
        <f t="shared" si="12"/>
        <v/>
      </c>
      <c r="X49" s="65" t="str">
        <f t="shared" si="12"/>
        <v/>
      </c>
      <c r="Y49" s="65" t="str">
        <f t="shared" si="12"/>
        <v/>
      </c>
      <c r="Z49" s="65" t="str">
        <f t="shared" si="12"/>
        <v/>
      </c>
      <c r="AA49" s="65" t="str">
        <f t="shared" si="12"/>
        <v/>
      </c>
      <c r="AB49" s="65" t="str">
        <f t="shared" si="9"/>
        <v/>
      </c>
      <c r="AD49" s="65"/>
      <c r="AE49" s="65"/>
      <c r="AF49" s="141"/>
      <c r="AG49" s="141"/>
      <c r="AH49" s="142"/>
      <c r="AI49" s="141"/>
      <c r="AJ49" s="65"/>
      <c r="AK49" s="65"/>
    </row>
    <row r="50" spans="1:37" x14ac:dyDescent="0.3">
      <c r="A50" s="46"/>
      <c r="B50" s="46"/>
      <c r="E50" s="65">
        <f t="shared" ca="1" si="1"/>
        <v>0</v>
      </c>
      <c r="F50" s="65" t="s">
        <v>69</v>
      </c>
      <c r="G50" s="65" t="s">
        <v>56</v>
      </c>
      <c r="H50" s="65">
        <f t="shared" ca="1" si="2"/>
        <v>0</v>
      </c>
      <c r="I50" s="65">
        <f ca="1">IF(H50="N",COUNTIF($H$1:$H50,"N"),0)</f>
        <v>0</v>
      </c>
      <c r="J50" s="65">
        <f ca="1">IF(H50="S",COUNTIF($H$1:$H50,"S")+MAX(I$1:I$126),0)</f>
        <v>0</v>
      </c>
      <c r="K50" s="65">
        <f ca="1">IF(H50="M",COUNTIF($H$1:$H50,"M")+MAX(J$1:J$126),0)</f>
        <v>0</v>
      </c>
      <c r="L50" s="65">
        <f t="shared" ca="1" si="3"/>
        <v>0</v>
      </c>
      <c r="M50" s="65" t="str">
        <f t="shared" si="4"/>
        <v/>
      </c>
      <c r="N50" s="65" t="str">
        <f t="shared" si="12"/>
        <v/>
      </c>
      <c r="O50" s="65" t="str">
        <f t="shared" si="12"/>
        <v/>
      </c>
      <c r="P50" s="65" t="str">
        <f t="shared" si="12"/>
        <v/>
      </c>
      <c r="Q50" s="65" t="str">
        <f t="shared" ca="1" si="12"/>
        <v/>
      </c>
      <c r="R50" s="65" t="str">
        <f t="shared" si="12"/>
        <v/>
      </c>
      <c r="S50" s="65" t="str">
        <f t="shared" si="12"/>
        <v/>
      </c>
      <c r="T50" s="65" t="str">
        <f t="shared" si="12"/>
        <v/>
      </c>
      <c r="U50" s="65" t="str">
        <f t="shared" si="12"/>
        <v/>
      </c>
      <c r="V50" s="65" t="str">
        <f t="shared" si="12"/>
        <v/>
      </c>
      <c r="W50" s="65" t="str">
        <f t="shared" si="12"/>
        <v/>
      </c>
      <c r="X50" s="65" t="str">
        <f t="shared" si="12"/>
        <v/>
      </c>
      <c r="Y50" s="65" t="str">
        <f t="shared" si="12"/>
        <v/>
      </c>
      <c r="Z50" s="65" t="str">
        <f t="shared" si="12"/>
        <v/>
      </c>
      <c r="AA50" s="65" t="str">
        <f t="shared" si="12"/>
        <v/>
      </c>
      <c r="AB50" s="65" t="str">
        <f t="shared" si="9"/>
        <v/>
      </c>
      <c r="AD50" s="65"/>
      <c r="AE50" s="65"/>
      <c r="AF50" s="141"/>
      <c r="AG50" s="141"/>
      <c r="AH50" s="142"/>
      <c r="AI50" s="141"/>
      <c r="AJ50" s="65"/>
      <c r="AK50" s="65"/>
    </row>
    <row r="51" spans="1:37" x14ac:dyDescent="0.3">
      <c r="A51" s="46"/>
      <c r="B51" s="46"/>
      <c r="E51" s="65">
        <f t="shared" ca="1" si="1"/>
        <v>0</v>
      </c>
      <c r="F51" s="65" t="s">
        <v>69</v>
      </c>
      <c r="G51" s="65" t="s">
        <v>57</v>
      </c>
      <c r="H51" s="65">
        <f t="shared" ca="1" si="2"/>
        <v>0</v>
      </c>
      <c r="I51" s="65">
        <f ca="1">IF(H51="N",COUNTIF($H$1:$H51,"N"),0)</f>
        <v>0</v>
      </c>
      <c r="J51" s="65">
        <f ca="1">IF(H51="S",COUNTIF($H$1:$H51,"S")+MAX(I$1:I$126),0)</f>
        <v>0</v>
      </c>
      <c r="K51" s="65">
        <f ca="1">IF(H51="M",COUNTIF($H$1:$H51,"M")+MAX(J$1:J$126),0)</f>
        <v>0</v>
      </c>
      <c r="L51" s="65">
        <f t="shared" ca="1" si="3"/>
        <v>0</v>
      </c>
      <c r="M51" s="65" t="str">
        <f t="shared" si="4"/>
        <v/>
      </c>
      <c r="N51" s="65" t="str">
        <f t="shared" si="12"/>
        <v/>
      </c>
      <c r="O51" s="65" t="str">
        <f t="shared" si="12"/>
        <v/>
      </c>
      <c r="P51" s="65" t="str">
        <f t="shared" si="12"/>
        <v/>
      </c>
      <c r="Q51" s="65" t="str">
        <f t="shared" ca="1" si="12"/>
        <v/>
      </c>
      <c r="R51" s="65" t="str">
        <f t="shared" si="12"/>
        <v/>
      </c>
      <c r="S51" s="65" t="str">
        <f t="shared" si="12"/>
        <v/>
      </c>
      <c r="T51" s="65" t="str">
        <f t="shared" si="12"/>
        <v/>
      </c>
      <c r="U51" s="65" t="str">
        <f t="shared" si="12"/>
        <v/>
      </c>
      <c r="V51" s="65" t="str">
        <f t="shared" si="12"/>
        <v/>
      </c>
      <c r="W51" s="65" t="str">
        <f t="shared" si="12"/>
        <v/>
      </c>
      <c r="X51" s="65" t="str">
        <f t="shared" si="12"/>
        <v/>
      </c>
      <c r="Y51" s="65" t="str">
        <f t="shared" si="12"/>
        <v/>
      </c>
      <c r="Z51" s="65" t="str">
        <f t="shared" si="12"/>
        <v/>
      </c>
      <c r="AA51" s="65" t="str">
        <f t="shared" si="12"/>
        <v/>
      </c>
      <c r="AB51" s="65" t="str">
        <f t="shared" si="9"/>
        <v/>
      </c>
      <c r="AD51" s="65"/>
      <c r="AE51" s="65"/>
      <c r="AF51" s="141"/>
      <c r="AG51" s="141"/>
      <c r="AH51" s="142"/>
      <c r="AI51" s="141"/>
      <c r="AJ51" s="65"/>
      <c r="AK51" s="65"/>
    </row>
    <row r="52" spans="1:37" x14ac:dyDescent="0.3">
      <c r="A52" s="46"/>
      <c r="B52" s="46"/>
      <c r="E52" s="65">
        <f t="shared" ca="1" si="1"/>
        <v>0</v>
      </c>
      <c r="F52" s="65" t="s">
        <v>69</v>
      </c>
      <c r="G52" s="65" t="s">
        <v>103</v>
      </c>
      <c r="H52" s="65">
        <f t="shared" ca="1" si="2"/>
        <v>0</v>
      </c>
      <c r="I52" s="65">
        <f ca="1">IF(H52="N",COUNTIF($H$1:$H52,"N"),0)</f>
        <v>0</v>
      </c>
      <c r="J52" s="65">
        <f ca="1">IF(H52="S",COUNTIF($H$1:$H52,"S")+MAX(I$1:I$126),0)</f>
        <v>0</v>
      </c>
      <c r="K52" s="65">
        <f ca="1">IF(H52="M",COUNTIF($H$1:$H52,"M")+MAX(J$1:J$126),0)</f>
        <v>0</v>
      </c>
      <c r="L52" s="65">
        <f t="shared" ca="1" si="3"/>
        <v>0</v>
      </c>
      <c r="M52" s="65" t="str">
        <f t="shared" si="4"/>
        <v/>
      </c>
      <c r="N52" s="65" t="str">
        <f t="shared" si="12"/>
        <v/>
      </c>
      <c r="O52" s="65" t="str">
        <f t="shared" si="12"/>
        <v/>
      </c>
      <c r="P52" s="65" t="str">
        <f t="shared" si="12"/>
        <v/>
      </c>
      <c r="Q52" s="65" t="str">
        <f t="shared" ca="1" si="12"/>
        <v/>
      </c>
      <c r="R52" s="65" t="str">
        <f t="shared" si="12"/>
        <v/>
      </c>
      <c r="S52" s="65" t="str">
        <f t="shared" si="12"/>
        <v/>
      </c>
      <c r="T52" s="65" t="str">
        <f t="shared" si="12"/>
        <v/>
      </c>
      <c r="U52" s="65" t="str">
        <f t="shared" si="12"/>
        <v/>
      </c>
      <c r="V52" s="65" t="str">
        <f t="shared" si="12"/>
        <v/>
      </c>
      <c r="W52" s="65" t="str">
        <f t="shared" si="12"/>
        <v/>
      </c>
      <c r="X52" s="65" t="str">
        <f t="shared" si="12"/>
        <v/>
      </c>
      <c r="Y52" s="65" t="str">
        <f t="shared" si="12"/>
        <v/>
      </c>
      <c r="Z52" s="65" t="str">
        <f t="shared" si="12"/>
        <v/>
      </c>
      <c r="AA52" s="65" t="str">
        <f t="shared" si="12"/>
        <v/>
      </c>
      <c r="AB52" s="65" t="str">
        <f t="shared" si="9"/>
        <v/>
      </c>
      <c r="AD52" s="65"/>
      <c r="AE52" s="65"/>
      <c r="AF52" s="141"/>
      <c r="AG52" s="141"/>
      <c r="AH52" s="142"/>
      <c r="AI52" s="141"/>
      <c r="AJ52" s="65"/>
      <c r="AK52" s="65"/>
    </row>
    <row r="53" spans="1:37" x14ac:dyDescent="0.3">
      <c r="A53" s="46"/>
      <c r="B53" s="46"/>
      <c r="E53" s="65">
        <f t="shared" ca="1" si="1"/>
        <v>0</v>
      </c>
      <c r="F53" s="65" t="s">
        <v>70</v>
      </c>
      <c r="G53" s="65" t="s">
        <v>64</v>
      </c>
      <c r="H53" s="65">
        <f t="shared" ca="1" si="2"/>
        <v>0</v>
      </c>
      <c r="I53" s="65">
        <f ca="1">IF(H53="N",COUNTIF($H$1:$H53,"N"),0)</f>
        <v>0</v>
      </c>
      <c r="J53" s="65">
        <f ca="1">IF(H53="S",COUNTIF($H$1:$H53,"S")+MAX(I$1:I$126),0)</f>
        <v>0</v>
      </c>
      <c r="K53" s="65">
        <f ca="1">IF(H53="M",COUNTIF($H$1:$H53,"M")+MAX(J$1:J$126),0)</f>
        <v>0</v>
      </c>
      <c r="L53" s="65">
        <f t="shared" ca="1" si="3"/>
        <v>0</v>
      </c>
      <c r="M53" s="65" t="str">
        <f t="shared" si="4"/>
        <v/>
      </c>
      <c r="N53" s="65" t="str">
        <f t="shared" si="12"/>
        <v/>
      </c>
      <c r="O53" s="65" t="str">
        <f t="shared" si="12"/>
        <v/>
      </c>
      <c r="P53" s="65" t="str">
        <f t="shared" si="12"/>
        <v/>
      </c>
      <c r="Q53" s="65" t="str">
        <f t="shared" si="12"/>
        <v/>
      </c>
      <c r="R53" s="65" t="str">
        <f t="shared" ca="1" si="12"/>
        <v/>
      </c>
      <c r="S53" s="65" t="str">
        <f t="shared" si="12"/>
        <v/>
      </c>
      <c r="T53" s="65" t="str">
        <f t="shared" si="12"/>
        <v/>
      </c>
      <c r="U53" s="65" t="str">
        <f t="shared" si="12"/>
        <v/>
      </c>
      <c r="V53" s="65" t="str">
        <f t="shared" si="12"/>
        <v/>
      </c>
      <c r="W53" s="65" t="str">
        <f t="shared" si="12"/>
        <v/>
      </c>
      <c r="X53" s="65" t="str">
        <f t="shared" si="12"/>
        <v/>
      </c>
      <c r="Y53" s="65" t="str">
        <f t="shared" si="12"/>
        <v/>
      </c>
      <c r="Z53" s="65" t="str">
        <f t="shared" si="12"/>
        <v/>
      </c>
      <c r="AA53" s="65" t="str">
        <f t="shared" si="12"/>
        <v/>
      </c>
      <c r="AB53" s="65" t="str">
        <f t="shared" si="9"/>
        <v/>
      </c>
      <c r="AD53" s="65"/>
      <c r="AE53" s="65"/>
      <c r="AF53" s="141"/>
      <c r="AG53" s="141"/>
      <c r="AH53" s="142"/>
      <c r="AI53" s="141"/>
      <c r="AJ53" s="65"/>
      <c r="AK53" s="65"/>
    </row>
    <row r="54" spans="1:37" x14ac:dyDescent="0.3">
      <c r="A54" s="46"/>
      <c r="B54" s="46"/>
      <c r="E54" s="65">
        <f t="shared" ca="1" si="1"/>
        <v>0</v>
      </c>
      <c r="F54" s="65" t="s">
        <v>70</v>
      </c>
      <c r="G54" s="65" t="s">
        <v>63</v>
      </c>
      <c r="H54" s="65">
        <f t="shared" ca="1" si="2"/>
        <v>0</v>
      </c>
      <c r="I54" s="65">
        <f ca="1">IF(H54="N",COUNTIF($H$1:$H54,"N"),0)</f>
        <v>0</v>
      </c>
      <c r="J54" s="65">
        <f ca="1">IF(H54="S",COUNTIF($H$1:$H54,"S")+MAX(I$1:I$126),0)</f>
        <v>0</v>
      </c>
      <c r="K54" s="65">
        <f ca="1">IF(H54="M",COUNTIF($H$1:$H54,"M")+MAX(J$1:J$126),0)</f>
        <v>0</v>
      </c>
      <c r="L54" s="65">
        <f t="shared" ca="1" si="3"/>
        <v>0</v>
      </c>
      <c r="M54" s="65" t="str">
        <f t="shared" si="4"/>
        <v/>
      </c>
      <c r="N54" s="65" t="str">
        <f t="shared" si="12"/>
        <v/>
      </c>
      <c r="O54" s="65" t="str">
        <f t="shared" si="12"/>
        <v/>
      </c>
      <c r="P54" s="65" t="str">
        <f t="shared" si="12"/>
        <v/>
      </c>
      <c r="Q54" s="65" t="str">
        <f t="shared" si="12"/>
        <v/>
      </c>
      <c r="R54" s="65" t="str">
        <f t="shared" ca="1" si="12"/>
        <v/>
      </c>
      <c r="S54" s="65" t="str">
        <f t="shared" si="12"/>
        <v/>
      </c>
      <c r="T54" s="65" t="str">
        <f t="shared" si="12"/>
        <v/>
      </c>
      <c r="U54" s="65" t="str">
        <f t="shared" si="12"/>
        <v/>
      </c>
      <c r="V54" s="65" t="str">
        <f t="shared" si="12"/>
        <v/>
      </c>
      <c r="W54" s="65" t="str">
        <f t="shared" si="12"/>
        <v/>
      </c>
      <c r="X54" s="65" t="str">
        <f t="shared" si="12"/>
        <v/>
      </c>
      <c r="Y54" s="65" t="str">
        <f t="shared" si="12"/>
        <v/>
      </c>
      <c r="Z54" s="65" t="str">
        <f t="shared" si="12"/>
        <v/>
      </c>
      <c r="AA54" s="65" t="str">
        <f t="shared" si="12"/>
        <v/>
      </c>
      <c r="AB54" s="65" t="str">
        <f t="shared" si="9"/>
        <v/>
      </c>
      <c r="AD54" s="65"/>
      <c r="AE54" s="65"/>
      <c r="AF54" s="141"/>
      <c r="AG54" s="141"/>
      <c r="AH54" s="142"/>
      <c r="AI54" s="141"/>
      <c r="AJ54" s="65"/>
      <c r="AK54" s="65"/>
    </row>
    <row r="55" spans="1:37" x14ac:dyDescent="0.3">
      <c r="A55" s="46"/>
      <c r="B55" s="46"/>
      <c r="E55" s="65">
        <f t="shared" ca="1" si="1"/>
        <v>0</v>
      </c>
      <c r="F55" s="65" t="s">
        <v>70</v>
      </c>
      <c r="G55" s="65" t="s">
        <v>62</v>
      </c>
      <c r="H55" s="65">
        <f ca="1">VLOOKUP(G55,INDIRECT("'"&amp;F55&amp;"'!"&amp;"B:C"),2,FALSE)</f>
        <v>0</v>
      </c>
      <c r="I55" s="65">
        <f ca="1">IF(H55="N",COUNTIF($H$1:$H55,"N"),0)</f>
        <v>0</v>
      </c>
      <c r="J55" s="65">
        <f ca="1">IF(H55="S",COUNTIF($H$1:$H55,"S")+MAX(I$1:I$126),0)</f>
        <v>0</v>
      </c>
      <c r="K55" s="65">
        <f ca="1">IF(H55="M",COUNTIF($H$1:$H55,"M")+MAX(J$1:J$126),0)</f>
        <v>0</v>
      </c>
      <c r="L55" s="65">
        <f t="shared" ca="1" si="3"/>
        <v>0</v>
      </c>
      <c r="M55" s="65" t="str">
        <f t="shared" si="4"/>
        <v/>
      </c>
      <c r="N55" s="65" t="str">
        <f t="shared" si="12"/>
        <v/>
      </c>
      <c r="O55" s="65" t="str">
        <f t="shared" si="12"/>
        <v/>
      </c>
      <c r="P55" s="65" t="str">
        <f t="shared" si="12"/>
        <v/>
      </c>
      <c r="Q55" s="65" t="str">
        <f t="shared" si="12"/>
        <v/>
      </c>
      <c r="R55" s="65" t="str">
        <f t="shared" ca="1" si="12"/>
        <v/>
      </c>
      <c r="S55" s="65" t="str">
        <f t="shared" si="12"/>
        <v/>
      </c>
      <c r="T55" s="65" t="str">
        <f t="shared" si="12"/>
        <v/>
      </c>
      <c r="U55" s="65" t="str">
        <f t="shared" si="12"/>
        <v/>
      </c>
      <c r="V55" s="65" t="str">
        <f t="shared" si="12"/>
        <v/>
      </c>
      <c r="W55" s="65" t="str">
        <f t="shared" si="12"/>
        <v/>
      </c>
      <c r="X55" s="65" t="str">
        <f t="shared" si="12"/>
        <v/>
      </c>
      <c r="Y55" s="65" t="str">
        <f t="shared" si="12"/>
        <v/>
      </c>
      <c r="Z55" s="65" t="str">
        <f t="shared" si="12"/>
        <v/>
      </c>
      <c r="AA55" s="65" t="str">
        <f t="shared" si="12"/>
        <v/>
      </c>
      <c r="AB55" s="65" t="str">
        <f t="shared" si="9"/>
        <v/>
      </c>
      <c r="AD55" s="65"/>
      <c r="AE55" s="65"/>
      <c r="AF55" s="141"/>
      <c r="AG55" s="141"/>
      <c r="AH55" s="142"/>
      <c r="AI55" s="141"/>
      <c r="AJ55" s="65"/>
      <c r="AK55" s="65"/>
    </row>
    <row r="56" spans="1:37" x14ac:dyDescent="0.3">
      <c r="A56" s="46"/>
      <c r="B56" s="46"/>
      <c r="E56" s="65">
        <f t="shared" ca="1" si="1"/>
        <v>0</v>
      </c>
      <c r="F56" s="65" t="s">
        <v>70</v>
      </c>
      <c r="G56" s="65" t="s">
        <v>105</v>
      </c>
      <c r="H56" s="65">
        <f t="shared" ca="1" si="2"/>
        <v>0</v>
      </c>
      <c r="I56" s="65">
        <f ca="1">IF(H56="N",COUNTIF($H$1:$H56,"N"),0)</f>
        <v>0</v>
      </c>
      <c r="J56" s="65">
        <f ca="1">IF(H56="S",COUNTIF($H$1:$H56,"S")+MAX(I$1:I$126),0)</f>
        <v>0</v>
      </c>
      <c r="K56" s="65">
        <f ca="1">IF(H56="M",COUNTIF($H$1:$H56,"M")+MAX(J$1:J$126),0)</f>
        <v>0</v>
      </c>
      <c r="L56" s="65">
        <f t="shared" ca="1" si="3"/>
        <v>0</v>
      </c>
      <c r="M56" s="65" t="str">
        <f t="shared" si="4"/>
        <v/>
      </c>
      <c r="N56" s="65" t="str">
        <f t="shared" si="12"/>
        <v/>
      </c>
      <c r="O56" s="65" t="str">
        <f t="shared" si="12"/>
        <v/>
      </c>
      <c r="P56" s="65" t="str">
        <f t="shared" si="12"/>
        <v/>
      </c>
      <c r="Q56" s="65" t="str">
        <f t="shared" si="12"/>
        <v/>
      </c>
      <c r="R56" s="65" t="str">
        <f t="shared" ca="1" si="12"/>
        <v/>
      </c>
      <c r="S56" s="65" t="str">
        <f t="shared" si="12"/>
        <v/>
      </c>
      <c r="T56" s="65" t="str">
        <f t="shared" si="12"/>
        <v/>
      </c>
      <c r="U56" s="65" t="str">
        <f t="shared" si="12"/>
        <v/>
      </c>
      <c r="V56" s="65" t="str">
        <f t="shared" si="12"/>
        <v/>
      </c>
      <c r="W56" s="65" t="str">
        <f t="shared" si="12"/>
        <v/>
      </c>
      <c r="X56" s="65" t="str">
        <f t="shared" si="12"/>
        <v/>
      </c>
      <c r="Y56" s="65" t="str">
        <f t="shared" si="12"/>
        <v/>
      </c>
      <c r="Z56" s="65" t="str">
        <f t="shared" si="12"/>
        <v/>
      </c>
      <c r="AA56" s="65" t="str">
        <f t="shared" si="12"/>
        <v/>
      </c>
      <c r="AB56" s="65" t="str">
        <f t="shared" si="9"/>
        <v/>
      </c>
      <c r="AD56" s="65"/>
      <c r="AE56" s="65"/>
      <c r="AF56" s="141"/>
      <c r="AG56" s="141"/>
      <c r="AH56" s="142"/>
      <c r="AI56" s="141"/>
      <c r="AJ56" s="65"/>
      <c r="AK56" s="65"/>
    </row>
    <row r="57" spans="1:37" x14ac:dyDescent="0.3">
      <c r="A57" s="46"/>
      <c r="B57" s="46"/>
      <c r="E57" s="65">
        <f t="shared" ca="1" si="1"/>
        <v>0</v>
      </c>
      <c r="F57" s="65" t="s">
        <v>70</v>
      </c>
      <c r="G57" s="65" t="s">
        <v>106</v>
      </c>
      <c r="H57" s="65">
        <f t="shared" ca="1" si="2"/>
        <v>0</v>
      </c>
      <c r="I57" s="65">
        <f ca="1">IF(H57="N",COUNTIF($H$1:$H57,"N"),0)</f>
        <v>0</v>
      </c>
      <c r="J57" s="65">
        <f ca="1">IF(H57="S",COUNTIF($H$1:$H57,"S")+MAX(I$1:I$126),0)</f>
        <v>0</v>
      </c>
      <c r="K57" s="65">
        <f ca="1">IF(H57="M",COUNTIF($H$1:$H57,"M")+MAX(J$1:J$126),0)</f>
        <v>0</v>
      </c>
      <c r="L57" s="65">
        <f t="shared" ca="1" si="3"/>
        <v>0</v>
      </c>
      <c r="M57" s="65" t="str">
        <f t="shared" si="4"/>
        <v/>
      </c>
      <c r="N57" s="65" t="str">
        <f t="shared" si="12"/>
        <v/>
      </c>
      <c r="O57" s="65" t="str">
        <f t="shared" si="12"/>
        <v/>
      </c>
      <c r="P57" s="65" t="str">
        <f t="shared" si="12"/>
        <v/>
      </c>
      <c r="Q57" s="65" t="str">
        <f t="shared" si="12"/>
        <v/>
      </c>
      <c r="R57" s="65" t="str">
        <f t="shared" ca="1" si="12"/>
        <v/>
      </c>
      <c r="S57" s="65" t="str">
        <f t="shared" si="12"/>
        <v/>
      </c>
      <c r="T57" s="65" t="str">
        <f t="shared" si="12"/>
        <v/>
      </c>
      <c r="U57" s="65" t="str">
        <f t="shared" si="12"/>
        <v/>
      </c>
      <c r="V57" s="65" t="str">
        <f t="shared" si="12"/>
        <v/>
      </c>
      <c r="W57" s="65" t="str">
        <f t="shared" si="12"/>
        <v/>
      </c>
      <c r="X57" s="65" t="str">
        <f t="shared" si="12"/>
        <v/>
      </c>
      <c r="Y57" s="65" t="str">
        <f t="shared" si="12"/>
        <v/>
      </c>
      <c r="Z57" s="65" t="str">
        <f t="shared" si="12"/>
        <v/>
      </c>
      <c r="AA57" s="65" t="str">
        <f t="shared" si="12"/>
        <v/>
      </c>
      <c r="AB57" s="65" t="str">
        <f t="shared" si="9"/>
        <v/>
      </c>
      <c r="AD57" s="65"/>
      <c r="AE57" s="65"/>
      <c r="AF57" s="141"/>
      <c r="AG57" s="141"/>
      <c r="AH57" s="142"/>
      <c r="AI57" s="141"/>
      <c r="AJ57" s="65"/>
      <c r="AK57" s="65"/>
    </row>
    <row r="58" spans="1:37" x14ac:dyDescent="0.3">
      <c r="A58" s="46"/>
      <c r="B58" s="46"/>
      <c r="E58" s="65">
        <f t="shared" ca="1" si="1"/>
        <v>0</v>
      </c>
      <c r="F58" s="65" t="s">
        <v>70</v>
      </c>
      <c r="G58" s="65" t="s">
        <v>107</v>
      </c>
      <c r="H58" s="65">
        <f t="shared" ca="1" si="2"/>
        <v>0</v>
      </c>
      <c r="I58" s="65">
        <f ca="1">IF(H58="N",COUNTIF($H$1:$H58,"N"),0)</f>
        <v>0</v>
      </c>
      <c r="J58" s="65">
        <f ca="1">IF(H58="S",COUNTIF($H$1:$H58,"S")+MAX(I$1:I$126),0)</f>
        <v>0</v>
      </c>
      <c r="K58" s="65">
        <f ca="1">IF(H58="M",COUNTIF($H$1:$H58,"M")+MAX(J$1:J$126),0)</f>
        <v>0</v>
      </c>
      <c r="L58" s="65">
        <f t="shared" ca="1" si="3"/>
        <v>0</v>
      </c>
      <c r="M58" s="65" t="str">
        <f t="shared" si="4"/>
        <v/>
      </c>
      <c r="N58" s="65" t="str">
        <f t="shared" si="12"/>
        <v/>
      </c>
      <c r="O58" s="65" t="str">
        <f t="shared" si="12"/>
        <v/>
      </c>
      <c r="P58" s="65" t="str">
        <f t="shared" si="12"/>
        <v/>
      </c>
      <c r="Q58" s="65" t="str">
        <f t="shared" si="12"/>
        <v/>
      </c>
      <c r="R58" s="65" t="str">
        <f t="shared" ca="1" si="12"/>
        <v/>
      </c>
      <c r="S58" s="65" t="str">
        <f t="shared" si="12"/>
        <v/>
      </c>
      <c r="T58" s="65" t="str">
        <f t="shared" si="12"/>
        <v/>
      </c>
      <c r="U58" s="65" t="str">
        <f t="shared" si="12"/>
        <v/>
      </c>
      <c r="V58" s="65" t="str">
        <f t="shared" si="12"/>
        <v/>
      </c>
      <c r="W58" s="65" t="str">
        <f t="shared" si="12"/>
        <v/>
      </c>
      <c r="X58" s="65" t="str">
        <f t="shared" si="12"/>
        <v/>
      </c>
      <c r="Y58" s="65" t="str">
        <f t="shared" si="12"/>
        <v/>
      </c>
      <c r="Z58" s="65" t="str">
        <f t="shared" si="12"/>
        <v/>
      </c>
      <c r="AA58" s="65" t="str">
        <f t="shared" si="12"/>
        <v/>
      </c>
      <c r="AB58" s="65" t="str">
        <f t="shared" si="9"/>
        <v/>
      </c>
      <c r="AD58" s="65"/>
      <c r="AE58" s="65"/>
      <c r="AF58" s="141"/>
      <c r="AG58" s="141"/>
      <c r="AH58" s="142"/>
      <c r="AI58" s="141"/>
      <c r="AJ58" s="65"/>
      <c r="AK58" s="65"/>
    </row>
    <row r="59" spans="1:37" x14ac:dyDescent="0.3">
      <c r="A59" s="46"/>
      <c r="B59" s="46"/>
      <c r="E59" s="65">
        <f t="shared" ca="1" si="1"/>
        <v>0</v>
      </c>
      <c r="F59" s="65" t="s">
        <v>70</v>
      </c>
      <c r="G59" s="65" t="s">
        <v>108</v>
      </c>
      <c r="H59" s="65">
        <f t="shared" ca="1" si="2"/>
        <v>0</v>
      </c>
      <c r="I59" s="65">
        <f ca="1">IF(H59="N",COUNTIF($H$1:$H59,"N"),0)</f>
        <v>0</v>
      </c>
      <c r="J59" s="65">
        <f ca="1">IF(H59="S",COUNTIF($H$1:$H59,"S")+MAX(I$1:I$126),0)</f>
        <v>0</v>
      </c>
      <c r="K59" s="65">
        <f ca="1">IF(H59="M",COUNTIF($H$1:$H59,"M")+MAX(J$1:J$126),0)</f>
        <v>0</v>
      </c>
      <c r="L59" s="65">
        <f t="shared" ca="1" si="3"/>
        <v>0</v>
      </c>
      <c r="M59" s="65" t="str">
        <f t="shared" si="4"/>
        <v/>
      </c>
      <c r="N59" s="65" t="str">
        <f t="shared" si="12"/>
        <v/>
      </c>
      <c r="O59" s="65" t="str">
        <f t="shared" si="12"/>
        <v/>
      </c>
      <c r="P59" s="65" t="str">
        <f t="shared" si="12"/>
        <v/>
      </c>
      <c r="Q59" s="65" t="str">
        <f t="shared" si="12"/>
        <v/>
      </c>
      <c r="R59" s="65" t="str">
        <f t="shared" ca="1" si="12"/>
        <v/>
      </c>
      <c r="S59" s="65" t="str">
        <f t="shared" si="12"/>
        <v/>
      </c>
      <c r="T59" s="65" t="str">
        <f t="shared" si="12"/>
        <v/>
      </c>
      <c r="U59" s="65" t="str">
        <f t="shared" si="12"/>
        <v/>
      </c>
      <c r="V59" s="65" t="str">
        <f t="shared" si="12"/>
        <v/>
      </c>
      <c r="W59" s="65" t="str">
        <f t="shared" si="12"/>
        <v/>
      </c>
      <c r="X59" s="65" t="str">
        <f t="shared" si="12"/>
        <v/>
      </c>
      <c r="Y59" s="65" t="str">
        <f t="shared" si="12"/>
        <v/>
      </c>
      <c r="Z59" s="65" t="str">
        <f t="shared" si="12"/>
        <v/>
      </c>
      <c r="AA59" s="65" t="str">
        <f t="shared" si="12"/>
        <v/>
      </c>
      <c r="AB59" s="65" t="str">
        <f t="shared" si="9"/>
        <v/>
      </c>
      <c r="AD59" s="65"/>
      <c r="AE59" s="65"/>
      <c r="AF59" s="141"/>
      <c r="AG59" s="141"/>
      <c r="AH59" s="142"/>
      <c r="AI59" s="141"/>
      <c r="AJ59" s="65"/>
      <c r="AK59" s="65"/>
    </row>
    <row r="60" spans="1:37" x14ac:dyDescent="0.3">
      <c r="A60" s="46"/>
      <c r="B60" s="46"/>
      <c r="E60" s="65">
        <f t="shared" ca="1" si="1"/>
        <v>0</v>
      </c>
      <c r="F60" s="65" t="s">
        <v>70</v>
      </c>
      <c r="G60" s="65" t="s">
        <v>110</v>
      </c>
      <c r="H60" s="65">
        <f t="shared" ca="1" si="2"/>
        <v>0</v>
      </c>
      <c r="I60" s="65">
        <f ca="1">IF(H60="N",COUNTIF($H$1:$H60,"N"),0)</f>
        <v>0</v>
      </c>
      <c r="J60" s="65">
        <f ca="1">IF(H60="S",COUNTIF($H$1:$H60,"S")+MAX(I$1:I$126),0)</f>
        <v>0</v>
      </c>
      <c r="K60" s="65">
        <f ca="1">IF(H60="M",COUNTIF($H$1:$H60,"M")+MAX(J$1:J$126),0)</f>
        <v>0</v>
      </c>
      <c r="L60" s="65">
        <f t="shared" ca="1" si="3"/>
        <v>0</v>
      </c>
      <c r="M60" s="65" t="str">
        <f t="shared" si="4"/>
        <v/>
      </c>
      <c r="N60" s="65" t="str">
        <f t="shared" si="12"/>
        <v/>
      </c>
      <c r="O60" s="65" t="str">
        <f t="shared" si="12"/>
        <v/>
      </c>
      <c r="P60" s="65" t="str">
        <f t="shared" si="12"/>
        <v/>
      </c>
      <c r="Q60" s="65" t="str">
        <f t="shared" si="12"/>
        <v/>
      </c>
      <c r="R60" s="65" t="str">
        <f t="shared" ca="1" si="12"/>
        <v/>
      </c>
      <c r="S60" s="65" t="str">
        <f t="shared" si="12"/>
        <v/>
      </c>
      <c r="T60" s="65" t="str">
        <f t="shared" si="12"/>
        <v/>
      </c>
      <c r="U60" s="65" t="str">
        <f t="shared" si="12"/>
        <v/>
      </c>
      <c r="V60" s="65" t="str">
        <f t="shared" si="12"/>
        <v/>
      </c>
      <c r="W60" s="65" t="str">
        <f t="shared" si="12"/>
        <v/>
      </c>
      <c r="X60" s="65" t="str">
        <f t="shared" si="12"/>
        <v/>
      </c>
      <c r="Y60" s="65" t="str">
        <f t="shared" si="12"/>
        <v/>
      </c>
      <c r="Z60" s="65" t="str">
        <f t="shared" si="12"/>
        <v/>
      </c>
      <c r="AA60" s="65" t="str">
        <f t="shared" si="12"/>
        <v/>
      </c>
      <c r="AB60" s="65" t="str">
        <f t="shared" si="9"/>
        <v/>
      </c>
      <c r="AD60" s="65"/>
      <c r="AE60" s="65"/>
      <c r="AF60" s="141"/>
      <c r="AG60" s="141"/>
      <c r="AH60" s="142"/>
      <c r="AI60" s="141"/>
      <c r="AJ60" s="65"/>
      <c r="AK60" s="65"/>
    </row>
    <row r="61" spans="1:37" x14ac:dyDescent="0.3">
      <c r="A61" s="46"/>
      <c r="B61" s="46"/>
      <c r="E61" s="65">
        <f t="shared" ca="1" si="1"/>
        <v>0</v>
      </c>
      <c r="F61" s="65" t="s">
        <v>70</v>
      </c>
      <c r="G61" s="65" t="s">
        <v>109</v>
      </c>
      <c r="H61" s="65">
        <f t="shared" ca="1" si="2"/>
        <v>0</v>
      </c>
      <c r="I61" s="65">
        <f ca="1">IF(H61="N",COUNTIF($H$1:$H61,"N"),0)</f>
        <v>0</v>
      </c>
      <c r="J61" s="65">
        <f ca="1">IF(H61="S",COUNTIF($H$1:$H61,"S")+MAX(I$1:I$126),0)</f>
        <v>0</v>
      </c>
      <c r="K61" s="65">
        <f ca="1">IF(H61="M",COUNTIF($H$1:$H61,"M")+MAX(J$1:J$126),0)</f>
        <v>0</v>
      </c>
      <c r="L61" s="65">
        <f t="shared" ca="1" si="3"/>
        <v>0</v>
      </c>
      <c r="M61" s="65" t="str">
        <f t="shared" si="4"/>
        <v/>
      </c>
      <c r="N61" s="65" t="str">
        <f t="shared" si="12"/>
        <v/>
      </c>
      <c r="O61" s="65" t="str">
        <f t="shared" si="12"/>
        <v/>
      </c>
      <c r="P61" s="65" t="str">
        <f t="shared" si="12"/>
        <v/>
      </c>
      <c r="Q61" s="65" t="str">
        <f t="shared" si="12"/>
        <v/>
      </c>
      <c r="R61" s="65" t="str">
        <f t="shared" ca="1" si="12"/>
        <v/>
      </c>
      <c r="S61" s="65" t="str">
        <f t="shared" si="12"/>
        <v/>
      </c>
      <c r="T61" s="65" t="str">
        <f t="shared" si="12"/>
        <v/>
      </c>
      <c r="U61" s="65" t="str">
        <f t="shared" si="12"/>
        <v/>
      </c>
      <c r="V61" s="65" t="str">
        <f t="shared" si="12"/>
        <v/>
      </c>
      <c r="W61" s="65" t="str">
        <f t="shared" si="12"/>
        <v/>
      </c>
      <c r="X61" s="65" t="str">
        <f t="shared" si="12"/>
        <v/>
      </c>
      <c r="Y61" s="65" t="str">
        <f t="shared" si="12"/>
        <v/>
      </c>
      <c r="Z61" s="65" t="str">
        <f t="shared" si="12"/>
        <v/>
      </c>
      <c r="AA61" s="65" t="str">
        <f t="shared" si="12"/>
        <v/>
      </c>
      <c r="AB61" s="65" t="str">
        <f t="shared" si="9"/>
        <v/>
      </c>
      <c r="AD61" s="65"/>
      <c r="AE61" s="65"/>
      <c r="AF61" s="141"/>
      <c r="AG61" s="141"/>
      <c r="AH61" s="142"/>
      <c r="AI61" s="141"/>
      <c r="AJ61" s="65"/>
      <c r="AK61" s="65"/>
    </row>
    <row r="62" spans="1:37" x14ac:dyDescent="0.3">
      <c r="A62" s="46"/>
      <c r="B62" s="46"/>
      <c r="E62" s="65">
        <f t="shared" ca="1" si="1"/>
        <v>0</v>
      </c>
      <c r="F62" s="65" t="s">
        <v>70</v>
      </c>
      <c r="G62" s="65" t="s">
        <v>152</v>
      </c>
      <c r="H62" s="65">
        <f t="shared" ca="1" si="2"/>
        <v>0</v>
      </c>
      <c r="I62" s="65">
        <f ca="1">IF(H62="N",COUNTIF($H$1:$H62,"N"),0)</f>
        <v>0</v>
      </c>
      <c r="J62" s="65">
        <f ca="1">IF(H62="S",COUNTIF($H$1:$H62,"S")+MAX(I$1:I$126),0)</f>
        <v>0</v>
      </c>
      <c r="K62" s="65">
        <f ca="1">IF(H62="M",COUNTIF($H$1:$H62,"M")+MAX(J$1:J$126),0)</f>
        <v>0</v>
      </c>
      <c r="L62" s="65">
        <f t="shared" ca="1" si="3"/>
        <v>0</v>
      </c>
      <c r="M62" s="65" t="str">
        <f t="shared" si="4"/>
        <v/>
      </c>
      <c r="N62" s="65" t="str">
        <f t="shared" si="12"/>
        <v/>
      </c>
      <c r="O62" s="65" t="str">
        <f t="shared" si="12"/>
        <v/>
      </c>
      <c r="P62" s="65" t="str">
        <f t="shared" si="12"/>
        <v/>
      </c>
      <c r="Q62" s="65" t="str">
        <f t="shared" si="12"/>
        <v/>
      </c>
      <c r="R62" s="65" t="str">
        <f t="shared" ca="1" si="12"/>
        <v/>
      </c>
      <c r="S62" s="65" t="str">
        <f t="shared" si="12"/>
        <v/>
      </c>
      <c r="T62" s="65" t="str">
        <f t="shared" si="12"/>
        <v/>
      </c>
      <c r="U62" s="65" t="str">
        <f t="shared" si="12"/>
        <v/>
      </c>
      <c r="V62" s="65" t="str">
        <f t="shared" si="12"/>
        <v/>
      </c>
      <c r="W62" s="65" t="str">
        <f t="shared" si="12"/>
        <v/>
      </c>
      <c r="X62" s="65" t="str">
        <f t="shared" si="12"/>
        <v/>
      </c>
      <c r="Y62" s="65" t="str">
        <f t="shared" si="12"/>
        <v/>
      </c>
      <c r="Z62" s="65" t="str">
        <f t="shared" si="12"/>
        <v/>
      </c>
      <c r="AA62" s="65" t="str">
        <f t="shared" si="12"/>
        <v/>
      </c>
      <c r="AB62" s="65" t="str">
        <f t="shared" si="9"/>
        <v/>
      </c>
      <c r="AD62" s="65"/>
      <c r="AE62" s="65"/>
      <c r="AF62" s="141"/>
      <c r="AG62" s="141"/>
      <c r="AH62" s="142"/>
      <c r="AI62" s="141"/>
      <c r="AJ62" s="65"/>
      <c r="AK62" s="65"/>
    </row>
    <row r="63" spans="1:37" x14ac:dyDescent="0.3">
      <c r="A63" s="46"/>
      <c r="B63" s="46"/>
      <c r="E63" s="65">
        <f t="shared" ca="1" si="1"/>
        <v>0</v>
      </c>
      <c r="F63" s="65" t="s">
        <v>71</v>
      </c>
      <c r="G63" s="65" t="s">
        <v>112</v>
      </c>
      <c r="H63" s="65">
        <f t="shared" ca="1" si="2"/>
        <v>0</v>
      </c>
      <c r="I63" s="65">
        <f ca="1">IF(H63="N",COUNTIF($H$1:$H63,"N"),0)</f>
        <v>0</v>
      </c>
      <c r="J63" s="65">
        <f ca="1">IF(H63="S",COUNTIF($H$1:$H63,"S")+MAX(I$1:I$126),0)</f>
        <v>0</v>
      </c>
      <c r="K63" s="65">
        <f ca="1">IF(H63="M",COUNTIF($H$1:$H63,"M")+MAX(J$1:J$126),0)</f>
        <v>0</v>
      </c>
      <c r="L63" s="65">
        <f t="shared" ca="1" si="3"/>
        <v>0</v>
      </c>
      <c r="M63" s="65" t="str">
        <f t="shared" si="4"/>
        <v/>
      </c>
      <c r="N63" s="65" t="str">
        <f t="shared" si="12"/>
        <v/>
      </c>
      <c r="O63" s="65" t="str">
        <f t="shared" si="12"/>
        <v/>
      </c>
      <c r="P63" s="65" t="str">
        <f t="shared" si="12"/>
        <v/>
      </c>
      <c r="Q63" s="65" t="str">
        <f t="shared" si="12"/>
        <v/>
      </c>
      <c r="R63" s="65" t="str">
        <f t="shared" si="12"/>
        <v/>
      </c>
      <c r="S63" s="65" t="str">
        <f t="shared" ca="1" si="12"/>
        <v/>
      </c>
      <c r="T63" s="65" t="str">
        <f t="shared" si="12"/>
        <v/>
      </c>
      <c r="U63" s="65" t="str">
        <f t="shared" si="12"/>
        <v/>
      </c>
      <c r="V63" s="65" t="str">
        <f t="shared" si="12"/>
        <v/>
      </c>
      <c r="W63" s="65" t="str">
        <f t="shared" si="12"/>
        <v/>
      </c>
      <c r="X63" s="65" t="str">
        <f t="shared" ref="N63:AA81" si="13">IFERROR(IF(X$5=$F63,VLOOKUP($H63,$B$2:$C$5,2,FALSE),""),"")</f>
        <v/>
      </c>
      <c r="Y63" s="65" t="str">
        <f t="shared" si="13"/>
        <v/>
      </c>
      <c r="Z63" s="65" t="str">
        <f t="shared" si="13"/>
        <v/>
      </c>
      <c r="AA63" s="65" t="str">
        <f t="shared" si="13"/>
        <v/>
      </c>
      <c r="AB63" s="65" t="str">
        <f t="shared" si="9"/>
        <v/>
      </c>
      <c r="AD63" s="65"/>
      <c r="AE63" s="65"/>
      <c r="AF63" s="141"/>
      <c r="AG63" s="141"/>
      <c r="AH63" s="142"/>
      <c r="AI63" s="141"/>
      <c r="AJ63" s="65"/>
      <c r="AK63" s="65"/>
    </row>
    <row r="64" spans="1:37" x14ac:dyDescent="0.3">
      <c r="A64" s="46"/>
      <c r="B64" s="46"/>
      <c r="E64" s="65">
        <f t="shared" ca="1" si="1"/>
        <v>0</v>
      </c>
      <c r="F64" s="65" t="s">
        <v>71</v>
      </c>
      <c r="G64" s="65" t="s">
        <v>113</v>
      </c>
      <c r="H64" s="65">
        <f t="shared" ca="1" si="2"/>
        <v>0</v>
      </c>
      <c r="I64" s="65">
        <f ca="1">IF(H64="N",COUNTIF($H$1:$H64,"N"),0)</f>
        <v>0</v>
      </c>
      <c r="J64" s="65">
        <f ca="1">IF(H64="S",COUNTIF($H$1:$H64,"S")+MAX(I$1:I$126),0)</f>
        <v>0</v>
      </c>
      <c r="K64" s="65">
        <f ca="1">IF(H64="M",COUNTIF($H$1:$H64,"M")+MAX(J$1:J$126),0)</f>
        <v>0</v>
      </c>
      <c r="L64" s="65">
        <f t="shared" ca="1" si="3"/>
        <v>0</v>
      </c>
      <c r="M64" s="65" t="str">
        <f t="shared" si="4"/>
        <v/>
      </c>
      <c r="N64" s="65" t="str">
        <f t="shared" si="13"/>
        <v/>
      </c>
      <c r="O64" s="65" t="str">
        <f t="shared" si="13"/>
        <v/>
      </c>
      <c r="P64" s="65" t="str">
        <f t="shared" si="13"/>
        <v/>
      </c>
      <c r="Q64" s="65" t="str">
        <f t="shared" si="13"/>
        <v/>
      </c>
      <c r="R64" s="65" t="str">
        <f t="shared" si="13"/>
        <v/>
      </c>
      <c r="S64" s="65" t="str">
        <f t="shared" ca="1" si="13"/>
        <v/>
      </c>
      <c r="T64" s="65" t="str">
        <f t="shared" si="13"/>
        <v/>
      </c>
      <c r="U64" s="65" t="str">
        <f t="shared" si="13"/>
        <v/>
      </c>
      <c r="V64" s="65" t="str">
        <f t="shared" si="13"/>
        <v/>
      </c>
      <c r="W64" s="65" t="str">
        <f t="shared" si="13"/>
        <v/>
      </c>
      <c r="X64" s="65" t="str">
        <f t="shared" si="13"/>
        <v/>
      </c>
      <c r="Y64" s="65" t="str">
        <f t="shared" si="13"/>
        <v/>
      </c>
      <c r="Z64" s="65" t="str">
        <f t="shared" si="13"/>
        <v/>
      </c>
      <c r="AA64" s="65" t="str">
        <f t="shared" si="13"/>
        <v/>
      </c>
      <c r="AB64" s="65" t="str">
        <f t="shared" si="9"/>
        <v/>
      </c>
      <c r="AD64" s="65"/>
      <c r="AE64" s="65"/>
      <c r="AF64" s="141"/>
      <c r="AG64" s="141"/>
      <c r="AH64" s="142"/>
      <c r="AI64" s="141"/>
      <c r="AJ64" s="65"/>
      <c r="AK64" s="65"/>
    </row>
    <row r="65" spans="1:37" x14ac:dyDescent="0.3">
      <c r="A65" s="46"/>
      <c r="B65" s="46"/>
      <c r="E65" s="65">
        <f t="shared" ca="1" si="1"/>
        <v>0</v>
      </c>
      <c r="F65" s="65" t="s">
        <v>71</v>
      </c>
      <c r="G65" s="65" t="s">
        <v>115</v>
      </c>
      <c r="H65" s="65">
        <f t="shared" ca="1" si="2"/>
        <v>0</v>
      </c>
      <c r="I65" s="65">
        <f ca="1">IF(H65="N",COUNTIF($H$1:$H65,"N"),0)</f>
        <v>0</v>
      </c>
      <c r="J65" s="65">
        <f ca="1">IF(H65="S",COUNTIF($H$1:$H65,"S")+MAX(I$1:I$126),0)</f>
        <v>0</v>
      </c>
      <c r="K65" s="65">
        <f ca="1">IF(H65="M",COUNTIF($H$1:$H65,"M")+MAX(J$1:J$126),0)</f>
        <v>0</v>
      </c>
      <c r="L65" s="65">
        <f t="shared" ca="1" si="3"/>
        <v>0</v>
      </c>
      <c r="M65" s="65" t="str">
        <f t="shared" si="4"/>
        <v/>
      </c>
      <c r="N65" s="65" t="str">
        <f t="shared" si="13"/>
        <v/>
      </c>
      <c r="O65" s="65" t="str">
        <f t="shared" si="13"/>
        <v/>
      </c>
      <c r="P65" s="65" t="str">
        <f t="shared" si="13"/>
        <v/>
      </c>
      <c r="Q65" s="65" t="str">
        <f t="shared" si="13"/>
        <v/>
      </c>
      <c r="R65" s="65" t="str">
        <f t="shared" si="13"/>
        <v/>
      </c>
      <c r="S65" s="65" t="str">
        <f t="shared" ca="1" si="13"/>
        <v/>
      </c>
      <c r="T65" s="65" t="str">
        <f t="shared" si="13"/>
        <v/>
      </c>
      <c r="U65" s="65" t="str">
        <f t="shared" si="13"/>
        <v/>
      </c>
      <c r="V65" s="65" t="str">
        <f t="shared" si="13"/>
        <v/>
      </c>
      <c r="W65" s="65" t="str">
        <f t="shared" si="13"/>
        <v/>
      </c>
      <c r="X65" s="65" t="str">
        <f t="shared" si="13"/>
        <v/>
      </c>
      <c r="Y65" s="65" t="str">
        <f t="shared" si="13"/>
        <v/>
      </c>
      <c r="Z65" s="65" t="str">
        <f t="shared" si="13"/>
        <v/>
      </c>
      <c r="AA65" s="65" t="str">
        <f t="shared" si="13"/>
        <v/>
      </c>
      <c r="AB65" s="65" t="str">
        <f t="shared" si="9"/>
        <v/>
      </c>
      <c r="AD65" s="65"/>
      <c r="AE65" s="65"/>
      <c r="AF65" s="141"/>
      <c r="AG65" s="141"/>
      <c r="AH65" s="142"/>
      <c r="AI65" s="141"/>
      <c r="AJ65" s="65"/>
      <c r="AK65" s="65"/>
    </row>
    <row r="66" spans="1:37" x14ac:dyDescent="0.3">
      <c r="A66" s="46"/>
      <c r="B66" s="46"/>
      <c r="E66" s="65">
        <f t="shared" ca="1" si="1"/>
        <v>0</v>
      </c>
      <c r="F66" s="65" t="s">
        <v>71</v>
      </c>
      <c r="G66" s="65" t="s">
        <v>116</v>
      </c>
      <c r="H66" s="65">
        <f t="shared" ca="1" si="2"/>
        <v>0</v>
      </c>
      <c r="I66" s="65">
        <f ca="1">IF(H66="N",COUNTIF($H$1:$H66,"N"),0)</f>
        <v>0</v>
      </c>
      <c r="J66" s="65">
        <f ca="1">IF(H66="S",COUNTIF($H$1:$H66,"S")+MAX(I$1:I$126),0)</f>
        <v>0</v>
      </c>
      <c r="K66" s="65">
        <f ca="1">IF(H66="M",COUNTIF($H$1:$H66,"M")+MAX(J$1:J$126),0)</f>
        <v>0</v>
      </c>
      <c r="L66" s="65">
        <f t="shared" ca="1" si="3"/>
        <v>0</v>
      </c>
      <c r="M66" s="65" t="str">
        <f t="shared" si="4"/>
        <v/>
      </c>
      <c r="N66" s="65" t="str">
        <f t="shared" si="13"/>
        <v/>
      </c>
      <c r="O66" s="65" t="str">
        <f t="shared" si="13"/>
        <v/>
      </c>
      <c r="P66" s="65" t="str">
        <f t="shared" si="13"/>
        <v/>
      </c>
      <c r="Q66" s="65" t="str">
        <f t="shared" si="13"/>
        <v/>
      </c>
      <c r="R66" s="65" t="str">
        <f t="shared" si="13"/>
        <v/>
      </c>
      <c r="S66" s="65" t="str">
        <f t="shared" ca="1" si="13"/>
        <v/>
      </c>
      <c r="T66" s="65" t="str">
        <f t="shared" si="13"/>
        <v/>
      </c>
      <c r="U66" s="65" t="str">
        <f t="shared" si="13"/>
        <v/>
      </c>
      <c r="V66" s="65" t="str">
        <f t="shared" si="13"/>
        <v/>
      </c>
      <c r="W66" s="65" t="str">
        <f t="shared" si="13"/>
        <v/>
      </c>
      <c r="X66" s="65" t="str">
        <f t="shared" si="13"/>
        <v/>
      </c>
      <c r="Y66" s="65" t="str">
        <f t="shared" si="13"/>
        <v/>
      </c>
      <c r="Z66" s="65" t="str">
        <f t="shared" si="13"/>
        <v/>
      </c>
      <c r="AA66" s="65" t="str">
        <f t="shared" si="13"/>
        <v/>
      </c>
      <c r="AB66" s="65" t="str">
        <f t="shared" si="9"/>
        <v/>
      </c>
      <c r="AD66" s="65"/>
      <c r="AE66" s="65"/>
      <c r="AF66" s="141"/>
      <c r="AG66" s="141"/>
      <c r="AH66" s="142"/>
      <c r="AI66" s="141"/>
      <c r="AJ66" s="65"/>
      <c r="AK66" s="65"/>
    </row>
    <row r="67" spans="1:37" x14ac:dyDescent="0.3">
      <c r="A67" s="46"/>
      <c r="B67" s="46"/>
      <c r="E67" s="65">
        <f t="shared" ca="1" si="1"/>
        <v>0</v>
      </c>
      <c r="F67" s="65" t="s">
        <v>71</v>
      </c>
      <c r="G67" s="65" t="s">
        <v>114</v>
      </c>
      <c r="H67" s="65">
        <f t="shared" ca="1" si="2"/>
        <v>0</v>
      </c>
      <c r="I67" s="65">
        <f ca="1">IF(H67="N",COUNTIF($H$1:$H67,"N"),0)</f>
        <v>0</v>
      </c>
      <c r="J67" s="65">
        <f ca="1">IF(H67="S",COUNTIF($H$1:$H67,"S")+MAX(I$1:I$126),0)</f>
        <v>0</v>
      </c>
      <c r="K67" s="65">
        <f ca="1">IF(H67="M",COUNTIF($H$1:$H67,"M")+MAX(J$1:J$126),0)</f>
        <v>0</v>
      </c>
      <c r="L67" s="65">
        <f t="shared" ca="1" si="3"/>
        <v>0</v>
      </c>
      <c r="M67" s="65" t="str">
        <f t="shared" si="4"/>
        <v/>
      </c>
      <c r="N67" s="65" t="str">
        <f t="shared" si="13"/>
        <v/>
      </c>
      <c r="O67" s="65" t="str">
        <f t="shared" si="13"/>
        <v/>
      </c>
      <c r="P67" s="65" t="str">
        <f t="shared" si="13"/>
        <v/>
      </c>
      <c r="Q67" s="65" t="str">
        <f t="shared" si="13"/>
        <v/>
      </c>
      <c r="R67" s="65" t="str">
        <f t="shared" si="13"/>
        <v/>
      </c>
      <c r="S67" s="65" t="str">
        <f t="shared" ca="1" si="13"/>
        <v/>
      </c>
      <c r="T67" s="65" t="str">
        <f t="shared" si="13"/>
        <v/>
      </c>
      <c r="U67" s="65" t="str">
        <f t="shared" si="13"/>
        <v/>
      </c>
      <c r="V67" s="65" t="str">
        <f t="shared" si="13"/>
        <v/>
      </c>
      <c r="W67" s="65" t="str">
        <f t="shared" si="13"/>
        <v/>
      </c>
      <c r="X67" s="65" t="str">
        <f t="shared" si="13"/>
        <v/>
      </c>
      <c r="Y67" s="65" t="str">
        <f t="shared" si="13"/>
        <v/>
      </c>
      <c r="Z67" s="65" t="str">
        <f t="shared" si="13"/>
        <v/>
      </c>
      <c r="AA67" s="65" t="str">
        <f t="shared" si="13"/>
        <v/>
      </c>
      <c r="AB67" s="65" t="str">
        <f t="shared" si="9"/>
        <v/>
      </c>
      <c r="AD67" s="65"/>
      <c r="AE67" s="65"/>
      <c r="AF67" s="141"/>
      <c r="AG67" s="141"/>
      <c r="AH67" s="142"/>
      <c r="AI67" s="141"/>
      <c r="AJ67" s="65"/>
      <c r="AK67" s="65"/>
    </row>
    <row r="68" spans="1:37" x14ac:dyDescent="0.3">
      <c r="A68" s="46"/>
      <c r="B68" s="46"/>
      <c r="E68" s="65">
        <f t="shared" ca="1" si="1"/>
        <v>0</v>
      </c>
      <c r="F68" s="65" t="s">
        <v>71</v>
      </c>
      <c r="G68" s="65" t="s">
        <v>117</v>
      </c>
      <c r="H68" s="65">
        <f t="shared" ca="1" si="2"/>
        <v>0</v>
      </c>
      <c r="I68" s="65">
        <f ca="1">IF(H68="N",COUNTIF($H$1:$H68,"N"),0)</f>
        <v>0</v>
      </c>
      <c r="J68" s="65">
        <f ca="1">IF(H68="S",COUNTIF($H$1:$H68,"S")+MAX(I$1:I$126),0)</f>
        <v>0</v>
      </c>
      <c r="K68" s="65">
        <f ca="1">IF(H68="M",COUNTIF($H$1:$H68,"M")+MAX(J$1:J$126),0)</f>
        <v>0</v>
      </c>
      <c r="L68" s="65">
        <f t="shared" ca="1" si="3"/>
        <v>0</v>
      </c>
      <c r="M68" s="65" t="str">
        <f t="shared" si="4"/>
        <v/>
      </c>
      <c r="N68" s="65" t="str">
        <f t="shared" si="13"/>
        <v/>
      </c>
      <c r="O68" s="65" t="str">
        <f t="shared" si="13"/>
        <v/>
      </c>
      <c r="P68" s="65" t="str">
        <f t="shared" si="13"/>
        <v/>
      </c>
      <c r="Q68" s="65" t="str">
        <f t="shared" si="13"/>
        <v/>
      </c>
      <c r="R68" s="65" t="str">
        <f t="shared" si="13"/>
        <v/>
      </c>
      <c r="S68" s="65" t="str">
        <f t="shared" ca="1" si="13"/>
        <v/>
      </c>
      <c r="T68" s="65" t="str">
        <f t="shared" si="13"/>
        <v/>
      </c>
      <c r="U68" s="65" t="str">
        <f t="shared" si="13"/>
        <v/>
      </c>
      <c r="V68" s="65" t="str">
        <f t="shared" si="13"/>
        <v/>
      </c>
      <c r="W68" s="65" t="str">
        <f t="shared" si="13"/>
        <v/>
      </c>
      <c r="X68" s="65" t="str">
        <f t="shared" si="13"/>
        <v/>
      </c>
      <c r="Y68" s="65" t="str">
        <f t="shared" si="13"/>
        <v/>
      </c>
      <c r="Z68" s="65" t="str">
        <f t="shared" si="13"/>
        <v/>
      </c>
      <c r="AA68" s="65" t="str">
        <f t="shared" si="13"/>
        <v/>
      </c>
      <c r="AB68" s="65" t="str">
        <f t="shared" si="9"/>
        <v/>
      </c>
      <c r="AD68" s="65"/>
      <c r="AE68" s="65"/>
      <c r="AF68" s="141"/>
      <c r="AG68" s="141"/>
      <c r="AH68" s="142"/>
      <c r="AI68" s="141"/>
      <c r="AJ68" s="65"/>
      <c r="AK68" s="65"/>
    </row>
    <row r="69" spans="1:37" x14ac:dyDescent="0.3">
      <c r="A69" s="46"/>
      <c r="B69" s="46"/>
      <c r="E69" s="65" t="e">
        <f t="shared" ca="1" si="1"/>
        <v>#N/A</v>
      </c>
      <c r="F69" s="65" t="s">
        <v>71</v>
      </c>
      <c r="G69" s="65" t="s">
        <v>118</v>
      </c>
      <c r="H69" s="65" t="e">
        <f t="shared" ca="1" si="2"/>
        <v>#N/A</v>
      </c>
      <c r="I69" s="65" t="e">
        <f ca="1">IF(H69="N",COUNTIF($H$1:$H69,"N"),0)</f>
        <v>#N/A</v>
      </c>
      <c r="J69" s="65" t="e">
        <f ca="1">IF(H69="S",COUNTIF($H$1:$H69,"S")+MAX(I$1:I$126),0)</f>
        <v>#N/A</v>
      </c>
      <c r="K69" s="65" t="e">
        <f ca="1">IF(H69="M",COUNTIF($H$1:$H69,"M")+MAX(J$1:J$126),0)</f>
        <v>#N/A</v>
      </c>
      <c r="L69" s="65" t="e">
        <f t="shared" ca="1" si="3"/>
        <v>#N/A</v>
      </c>
      <c r="M69" s="65" t="str">
        <f t="shared" si="4"/>
        <v/>
      </c>
      <c r="N69" s="65" t="str">
        <f t="shared" si="13"/>
        <v/>
      </c>
      <c r="O69" s="65" t="str">
        <f t="shared" si="13"/>
        <v/>
      </c>
      <c r="P69" s="65" t="str">
        <f t="shared" si="13"/>
        <v/>
      </c>
      <c r="Q69" s="65" t="str">
        <f t="shared" si="13"/>
        <v/>
      </c>
      <c r="R69" s="65" t="str">
        <f t="shared" si="13"/>
        <v/>
      </c>
      <c r="S69" s="65" t="str">
        <f t="shared" ca="1" si="13"/>
        <v/>
      </c>
      <c r="T69" s="65" t="str">
        <f t="shared" si="13"/>
        <v/>
      </c>
      <c r="U69" s="65" t="str">
        <f t="shared" si="13"/>
        <v/>
      </c>
      <c r="V69" s="65" t="str">
        <f t="shared" si="13"/>
        <v/>
      </c>
      <c r="W69" s="65" t="str">
        <f t="shared" si="13"/>
        <v/>
      </c>
      <c r="X69" s="65" t="str">
        <f t="shared" si="13"/>
        <v/>
      </c>
      <c r="Y69" s="65" t="str">
        <f t="shared" si="13"/>
        <v/>
      </c>
      <c r="Z69" s="65" t="str">
        <f t="shared" si="13"/>
        <v/>
      </c>
      <c r="AA69" s="65" t="str">
        <f t="shared" si="13"/>
        <v/>
      </c>
      <c r="AB69" s="65" t="str">
        <f t="shared" si="9"/>
        <v/>
      </c>
      <c r="AD69" s="65"/>
      <c r="AE69" s="65"/>
      <c r="AF69" s="141"/>
      <c r="AG69" s="141"/>
      <c r="AH69" s="142"/>
      <c r="AI69" s="141"/>
      <c r="AJ69" s="65"/>
      <c r="AK69" s="65"/>
    </row>
    <row r="70" spans="1:37" x14ac:dyDescent="0.3">
      <c r="A70" s="46"/>
      <c r="B70" s="46"/>
      <c r="E70" s="65">
        <f t="shared" ca="1" si="1"/>
        <v>0</v>
      </c>
      <c r="F70" s="65" t="s">
        <v>39</v>
      </c>
      <c r="G70" s="65" t="s">
        <v>120</v>
      </c>
      <c r="H70" s="65">
        <f t="shared" ca="1" si="2"/>
        <v>0</v>
      </c>
      <c r="I70" s="65">
        <f ca="1">IF(H70="N",COUNTIF($H$1:$H70,"N"),0)</f>
        <v>0</v>
      </c>
      <c r="J70" s="65">
        <f ca="1">IF(H70="S",COUNTIF($H$1:$H70,"S")+MAX(I$1:I$126),0)</f>
        <v>0</v>
      </c>
      <c r="K70" s="65">
        <f ca="1">IF(H70="M",COUNTIF($H$1:$H70,"M")+MAX(J$1:J$126),0)</f>
        <v>0</v>
      </c>
      <c r="L70" s="65">
        <f t="shared" ca="1" si="3"/>
        <v>0</v>
      </c>
      <c r="M70" s="65" t="str">
        <f t="shared" si="4"/>
        <v/>
      </c>
      <c r="N70" s="65" t="str">
        <f t="shared" si="13"/>
        <v/>
      </c>
      <c r="O70" s="65" t="str">
        <f t="shared" si="13"/>
        <v/>
      </c>
      <c r="P70" s="65" t="str">
        <f t="shared" si="13"/>
        <v/>
      </c>
      <c r="Q70" s="65" t="str">
        <f t="shared" si="13"/>
        <v/>
      </c>
      <c r="R70" s="65" t="str">
        <f t="shared" si="13"/>
        <v/>
      </c>
      <c r="S70" s="65" t="str">
        <f t="shared" si="13"/>
        <v/>
      </c>
      <c r="T70" s="65" t="str">
        <f t="shared" ca="1" si="13"/>
        <v/>
      </c>
      <c r="U70" s="65" t="str">
        <f t="shared" si="13"/>
        <v/>
      </c>
      <c r="V70" s="65" t="str">
        <f t="shared" si="13"/>
        <v/>
      </c>
      <c r="W70" s="65" t="str">
        <f t="shared" si="13"/>
        <v/>
      </c>
      <c r="X70" s="65" t="str">
        <f t="shared" si="13"/>
        <v/>
      </c>
      <c r="Y70" s="65" t="str">
        <f t="shared" si="13"/>
        <v/>
      </c>
      <c r="Z70" s="65" t="str">
        <f t="shared" si="13"/>
        <v/>
      </c>
      <c r="AA70" s="65" t="str">
        <f t="shared" si="13"/>
        <v/>
      </c>
      <c r="AB70" s="65" t="str">
        <f t="shared" si="9"/>
        <v/>
      </c>
      <c r="AD70" s="65"/>
      <c r="AE70" s="65"/>
      <c r="AF70" s="141"/>
      <c r="AG70" s="141"/>
      <c r="AH70" s="142"/>
      <c r="AI70" s="141"/>
      <c r="AJ70" s="65"/>
      <c r="AK70" s="65"/>
    </row>
    <row r="71" spans="1:37" x14ac:dyDescent="0.3">
      <c r="A71" s="46"/>
      <c r="B71" s="46"/>
      <c r="E71" s="65">
        <f t="shared" ca="1" si="1"/>
        <v>0</v>
      </c>
      <c r="F71" s="65" t="s">
        <v>39</v>
      </c>
      <c r="G71" s="65" t="s">
        <v>53</v>
      </c>
      <c r="H71" s="65">
        <f t="shared" ca="1" si="2"/>
        <v>0</v>
      </c>
      <c r="I71" s="65">
        <f ca="1">IF(H71="N",COUNTIF($H$1:$H71,"N"),0)</f>
        <v>0</v>
      </c>
      <c r="J71" s="65">
        <f ca="1">IF(H71="S",COUNTIF($H$1:$H71,"S")+MAX(I$1:I$126),0)</f>
        <v>0</v>
      </c>
      <c r="K71" s="65">
        <f ca="1">IF(H71="M",COUNTIF($H$1:$H71,"M")+MAX(J$1:J$126),0)</f>
        <v>0</v>
      </c>
      <c r="L71" s="65">
        <f t="shared" ca="1" si="3"/>
        <v>0</v>
      </c>
      <c r="M71" s="65" t="str">
        <f t="shared" si="4"/>
        <v/>
      </c>
      <c r="N71" s="65" t="str">
        <f t="shared" si="13"/>
        <v/>
      </c>
      <c r="O71" s="65" t="str">
        <f t="shared" si="13"/>
        <v/>
      </c>
      <c r="P71" s="65" t="str">
        <f t="shared" si="13"/>
        <v/>
      </c>
      <c r="Q71" s="65" t="str">
        <f t="shared" si="13"/>
        <v/>
      </c>
      <c r="R71" s="65" t="str">
        <f t="shared" si="13"/>
        <v/>
      </c>
      <c r="S71" s="65" t="str">
        <f t="shared" si="13"/>
        <v/>
      </c>
      <c r="T71" s="65" t="str">
        <f t="shared" ca="1" si="13"/>
        <v/>
      </c>
      <c r="U71" s="65" t="str">
        <f t="shared" si="13"/>
        <v/>
      </c>
      <c r="V71" s="65" t="str">
        <f t="shared" si="13"/>
        <v/>
      </c>
      <c r="W71" s="65" t="str">
        <f t="shared" si="13"/>
        <v/>
      </c>
      <c r="X71" s="65" t="str">
        <f t="shared" si="13"/>
        <v/>
      </c>
      <c r="Y71" s="65" t="str">
        <f t="shared" si="13"/>
        <v/>
      </c>
      <c r="Z71" s="65" t="str">
        <f t="shared" si="13"/>
        <v/>
      </c>
      <c r="AA71" s="65" t="str">
        <f t="shared" si="13"/>
        <v/>
      </c>
      <c r="AB71" s="65" t="str">
        <f t="shared" si="9"/>
        <v/>
      </c>
      <c r="AD71" s="65"/>
      <c r="AE71" s="65"/>
      <c r="AF71" s="141"/>
      <c r="AG71" s="141"/>
      <c r="AH71" s="142"/>
      <c r="AI71" s="141"/>
      <c r="AJ71" s="65"/>
      <c r="AK71" s="65"/>
    </row>
    <row r="72" spans="1:37" x14ac:dyDescent="0.3">
      <c r="A72" s="46"/>
      <c r="B72" s="46"/>
      <c r="E72" s="65">
        <f t="shared" ref="E72:E110" ca="1" si="14">L72</f>
        <v>0</v>
      </c>
      <c r="F72" s="65" t="s">
        <v>39</v>
      </c>
      <c r="G72" s="65" t="s">
        <v>121</v>
      </c>
      <c r="H72" s="65">
        <f t="shared" ref="H72:H78" ca="1" si="15">VLOOKUP(G72,INDIRECT("'"&amp;F72&amp;"'!"&amp;"B:C"),2,FALSE)</f>
        <v>0</v>
      </c>
      <c r="I72" s="65">
        <f ca="1">IF(H72="N",COUNTIF($H$1:$H72,"N"),0)</f>
        <v>0</v>
      </c>
      <c r="J72" s="65">
        <f ca="1">IF(H72="S",COUNTIF($H$1:$H72,"S")+MAX(I$1:I$126),0)</f>
        <v>0</v>
      </c>
      <c r="K72" s="65">
        <f ca="1">IF(H72="M",COUNTIF($H$1:$H72,"M")+MAX(J$1:J$126),0)</f>
        <v>0</v>
      </c>
      <c r="L72" s="65">
        <f t="shared" ca="1" si="3"/>
        <v>0</v>
      </c>
      <c r="M72" s="65" t="str">
        <f t="shared" ref="M72:M121" si="16">IFERROR(IF(M$5=$F72,VLOOKUP($H72,$B$2:$C$5,2,FALSE),""),"")</f>
        <v/>
      </c>
      <c r="N72" s="65" t="str">
        <f t="shared" si="13"/>
        <v/>
      </c>
      <c r="O72" s="65" t="str">
        <f t="shared" si="13"/>
        <v/>
      </c>
      <c r="P72" s="65" t="str">
        <f t="shared" si="13"/>
        <v/>
      </c>
      <c r="Q72" s="65" t="str">
        <f t="shared" si="13"/>
        <v/>
      </c>
      <c r="R72" s="65" t="str">
        <f t="shared" si="13"/>
        <v/>
      </c>
      <c r="S72" s="65" t="str">
        <f t="shared" si="13"/>
        <v/>
      </c>
      <c r="T72" s="65" t="str">
        <f t="shared" ca="1" si="13"/>
        <v/>
      </c>
      <c r="U72" s="65" t="str">
        <f t="shared" si="13"/>
        <v/>
      </c>
      <c r="V72" s="65" t="str">
        <f t="shared" si="13"/>
        <v/>
      </c>
      <c r="W72" s="65" t="str">
        <f t="shared" si="13"/>
        <v/>
      </c>
      <c r="X72" s="65" t="str">
        <f t="shared" si="13"/>
        <v/>
      </c>
      <c r="Y72" s="65" t="str">
        <f t="shared" si="13"/>
        <v/>
      </c>
      <c r="Z72" s="65" t="str">
        <f t="shared" si="13"/>
        <v/>
      </c>
      <c r="AA72" s="65" t="str">
        <f t="shared" si="13"/>
        <v/>
      </c>
      <c r="AB72" s="65" t="str">
        <f t="shared" si="9"/>
        <v/>
      </c>
      <c r="AD72" s="65"/>
      <c r="AE72" s="65"/>
      <c r="AF72" s="141"/>
      <c r="AG72" s="141"/>
      <c r="AH72" s="142"/>
      <c r="AI72" s="141"/>
      <c r="AJ72" s="65"/>
      <c r="AK72" s="65"/>
    </row>
    <row r="73" spans="1:37" x14ac:dyDescent="0.3">
      <c r="A73" s="46"/>
      <c r="B73" s="46"/>
      <c r="E73" s="65">
        <f t="shared" ca="1" si="14"/>
        <v>0</v>
      </c>
      <c r="F73" s="65" t="s">
        <v>39</v>
      </c>
      <c r="G73" s="65" t="s">
        <v>54</v>
      </c>
      <c r="H73" s="65">
        <f t="shared" ca="1" si="15"/>
        <v>0</v>
      </c>
      <c r="I73" s="65">
        <f ca="1">IF(H73="N",COUNTIF($H$1:$H73,"N"),0)</f>
        <v>0</v>
      </c>
      <c r="J73" s="65">
        <f ca="1">IF(H73="S",COUNTIF($H$1:$H73,"S")+MAX(I$1:I$126),0)</f>
        <v>0</v>
      </c>
      <c r="K73" s="65">
        <f ca="1">IF(H73="M",COUNTIF($H$1:$H73,"M")+MAX(J$1:J$126),0)</f>
        <v>0</v>
      </c>
      <c r="L73" s="65">
        <f t="shared" ca="1" si="3"/>
        <v>0</v>
      </c>
      <c r="M73" s="65" t="str">
        <f t="shared" si="16"/>
        <v/>
      </c>
      <c r="N73" s="65" t="str">
        <f t="shared" si="13"/>
        <v/>
      </c>
      <c r="O73" s="65" t="str">
        <f t="shared" si="13"/>
        <v/>
      </c>
      <c r="P73" s="65" t="str">
        <f t="shared" si="13"/>
        <v/>
      </c>
      <c r="Q73" s="65" t="str">
        <f t="shared" si="13"/>
        <v/>
      </c>
      <c r="R73" s="65" t="str">
        <f t="shared" si="13"/>
        <v/>
      </c>
      <c r="S73" s="65" t="str">
        <f t="shared" si="13"/>
        <v/>
      </c>
      <c r="T73" s="65" t="str">
        <f t="shared" ca="1" si="13"/>
        <v/>
      </c>
      <c r="U73" s="65" t="str">
        <f t="shared" si="13"/>
        <v/>
      </c>
      <c r="V73" s="65" t="str">
        <f t="shared" si="13"/>
        <v/>
      </c>
      <c r="W73" s="65" t="str">
        <f t="shared" si="13"/>
        <v/>
      </c>
      <c r="X73" s="65" t="str">
        <f t="shared" si="13"/>
        <v/>
      </c>
      <c r="Y73" s="65" t="str">
        <f t="shared" si="13"/>
        <v/>
      </c>
      <c r="Z73" s="65" t="str">
        <f t="shared" si="13"/>
        <v/>
      </c>
      <c r="AA73" s="65" t="str">
        <f t="shared" si="13"/>
        <v/>
      </c>
      <c r="AB73" s="65" t="str">
        <f t="shared" si="9"/>
        <v/>
      </c>
      <c r="AD73" s="65"/>
      <c r="AE73" s="65"/>
      <c r="AF73" s="141"/>
      <c r="AG73" s="141"/>
      <c r="AH73" s="142"/>
      <c r="AI73" s="141"/>
      <c r="AJ73" s="65"/>
      <c r="AK73" s="65"/>
    </row>
    <row r="74" spans="1:37" x14ac:dyDescent="0.3">
      <c r="A74" s="46"/>
      <c r="B74" s="46"/>
      <c r="E74" s="65">
        <f t="shared" ca="1" si="14"/>
        <v>0</v>
      </c>
      <c r="F74" s="65" t="s">
        <v>39</v>
      </c>
      <c r="G74" s="65" t="s">
        <v>55</v>
      </c>
      <c r="H74" s="65">
        <f t="shared" ca="1" si="15"/>
        <v>0</v>
      </c>
      <c r="I74" s="65">
        <f ca="1">IF(H74="N",COUNTIF($H$1:$H74,"N"),0)</f>
        <v>0</v>
      </c>
      <c r="J74" s="65">
        <f ca="1">IF(H74="S",COUNTIF($H$1:$H74,"S")+MAX(I$1:I$126),0)</f>
        <v>0</v>
      </c>
      <c r="K74" s="65">
        <f ca="1">IF(H74="M",COUNTIF($H$1:$H74,"M")+MAX(J$1:J$126),0)</f>
        <v>0</v>
      </c>
      <c r="L74" s="65">
        <f t="shared" ca="1" si="3"/>
        <v>0</v>
      </c>
      <c r="M74" s="65" t="str">
        <f t="shared" si="16"/>
        <v/>
      </c>
      <c r="N74" s="65" t="str">
        <f t="shared" si="13"/>
        <v/>
      </c>
      <c r="O74" s="65" t="str">
        <f t="shared" si="13"/>
        <v/>
      </c>
      <c r="P74" s="65" t="str">
        <f t="shared" si="13"/>
        <v/>
      </c>
      <c r="Q74" s="65" t="str">
        <f t="shared" si="13"/>
        <v/>
      </c>
      <c r="R74" s="65" t="str">
        <f t="shared" si="13"/>
        <v/>
      </c>
      <c r="S74" s="65" t="str">
        <f t="shared" si="13"/>
        <v/>
      </c>
      <c r="T74" s="65" t="str">
        <f t="shared" ca="1" si="13"/>
        <v/>
      </c>
      <c r="U74" s="65" t="str">
        <f t="shared" si="13"/>
        <v/>
      </c>
      <c r="V74" s="65" t="str">
        <f t="shared" si="13"/>
        <v/>
      </c>
      <c r="W74" s="65" t="str">
        <f t="shared" si="13"/>
        <v/>
      </c>
      <c r="X74" s="65" t="str">
        <f t="shared" si="13"/>
        <v/>
      </c>
      <c r="Y74" s="65" t="str">
        <f t="shared" si="13"/>
        <v/>
      </c>
      <c r="Z74" s="65" t="str">
        <f t="shared" si="13"/>
        <v/>
      </c>
      <c r="AA74" s="65" t="str">
        <f t="shared" si="13"/>
        <v/>
      </c>
      <c r="AB74" s="65" t="str">
        <f t="shared" si="9"/>
        <v/>
      </c>
      <c r="AD74" s="65"/>
      <c r="AE74" s="65"/>
      <c r="AF74" s="141"/>
      <c r="AG74" s="141"/>
      <c r="AH74" s="142"/>
      <c r="AI74" s="141"/>
      <c r="AJ74" s="65"/>
      <c r="AK74" s="65"/>
    </row>
    <row r="75" spans="1:37" x14ac:dyDescent="0.3">
      <c r="A75" s="46"/>
      <c r="B75" s="46"/>
      <c r="E75" s="65">
        <f t="shared" ca="1" si="14"/>
        <v>0</v>
      </c>
      <c r="F75" s="65" t="s">
        <v>39</v>
      </c>
      <c r="G75" s="65" t="s">
        <v>122</v>
      </c>
      <c r="H75" s="65">
        <f t="shared" ca="1" si="15"/>
        <v>0</v>
      </c>
      <c r="I75" s="65">
        <f ca="1">IF(H75="N",COUNTIF($H$1:$H75,"N"),0)</f>
        <v>0</v>
      </c>
      <c r="J75" s="65">
        <f ca="1">IF(H75="S",COUNTIF($H$1:$H75,"S")+MAX(I$1:I$126),0)</f>
        <v>0</v>
      </c>
      <c r="K75" s="65">
        <f ca="1">IF(H75="M",COUNTIF($H$1:$H75,"M")+MAX(J$1:J$126),0)</f>
        <v>0</v>
      </c>
      <c r="L75" s="65">
        <f t="shared" ref="L75:L78" ca="1" si="17">MAX(I75:K75)</f>
        <v>0</v>
      </c>
      <c r="M75" s="65" t="str">
        <f t="shared" si="16"/>
        <v/>
      </c>
      <c r="N75" s="65" t="str">
        <f t="shared" si="13"/>
        <v/>
      </c>
      <c r="O75" s="65" t="str">
        <f t="shared" si="13"/>
        <v/>
      </c>
      <c r="P75" s="65" t="str">
        <f t="shared" si="13"/>
        <v/>
      </c>
      <c r="Q75" s="65" t="str">
        <f t="shared" si="13"/>
        <v/>
      </c>
      <c r="R75" s="65" t="str">
        <f t="shared" si="13"/>
        <v/>
      </c>
      <c r="S75" s="65" t="str">
        <f t="shared" si="13"/>
        <v/>
      </c>
      <c r="T75" s="65" t="str">
        <f t="shared" ca="1" si="13"/>
        <v/>
      </c>
      <c r="U75" s="65" t="str">
        <f t="shared" si="13"/>
        <v/>
      </c>
      <c r="V75" s="65" t="str">
        <f t="shared" si="13"/>
        <v/>
      </c>
      <c r="W75" s="65" t="str">
        <f t="shared" si="13"/>
        <v/>
      </c>
      <c r="X75" s="65" t="str">
        <f t="shared" si="13"/>
        <v/>
      </c>
      <c r="Y75" s="65" t="str">
        <f t="shared" si="13"/>
        <v/>
      </c>
      <c r="Z75" s="65" t="str">
        <f t="shared" si="13"/>
        <v/>
      </c>
      <c r="AA75" s="65" t="str">
        <f t="shared" si="13"/>
        <v/>
      </c>
      <c r="AB75" s="65" t="str">
        <f t="shared" si="9"/>
        <v/>
      </c>
      <c r="AD75" s="65"/>
      <c r="AE75" s="65"/>
      <c r="AF75" s="141"/>
      <c r="AG75" s="141"/>
      <c r="AH75" s="142"/>
      <c r="AI75" s="141"/>
      <c r="AJ75" s="65"/>
      <c r="AK75" s="65"/>
    </row>
    <row r="76" spans="1:37" x14ac:dyDescent="0.3">
      <c r="A76" s="46"/>
      <c r="B76" s="46"/>
      <c r="E76" s="65">
        <f t="shared" ca="1" si="14"/>
        <v>0</v>
      </c>
      <c r="F76" s="65" t="s">
        <v>39</v>
      </c>
      <c r="G76" s="65" t="s">
        <v>123</v>
      </c>
      <c r="H76" s="65">
        <f t="shared" ca="1" si="15"/>
        <v>0</v>
      </c>
      <c r="I76" s="65">
        <f ca="1">IF(H76="N",COUNTIF($H$1:$H76,"N"),0)</f>
        <v>0</v>
      </c>
      <c r="J76" s="65">
        <f ca="1">IF(H76="S",COUNTIF($H$1:$H76,"S")+MAX(I$1:I$126),0)</f>
        <v>0</v>
      </c>
      <c r="K76" s="65">
        <f ca="1">IF(H76="M",COUNTIF($H$1:$H76,"M")+MAX(J$1:J$126),0)</f>
        <v>0</v>
      </c>
      <c r="L76" s="65">
        <f t="shared" ca="1" si="17"/>
        <v>0</v>
      </c>
      <c r="M76" s="65" t="str">
        <f t="shared" si="16"/>
        <v/>
      </c>
      <c r="N76" s="65" t="str">
        <f t="shared" si="13"/>
        <v/>
      </c>
      <c r="O76" s="65" t="str">
        <f t="shared" si="13"/>
        <v/>
      </c>
      <c r="P76" s="65" t="str">
        <f t="shared" si="13"/>
        <v/>
      </c>
      <c r="Q76" s="65" t="str">
        <f t="shared" si="13"/>
        <v/>
      </c>
      <c r="R76" s="65" t="str">
        <f t="shared" si="13"/>
        <v/>
      </c>
      <c r="S76" s="65" t="str">
        <f t="shared" si="13"/>
        <v/>
      </c>
      <c r="T76" s="65" t="str">
        <f t="shared" ca="1" si="13"/>
        <v/>
      </c>
      <c r="U76" s="65" t="str">
        <f t="shared" si="13"/>
        <v/>
      </c>
      <c r="V76" s="65" t="str">
        <f t="shared" si="13"/>
        <v/>
      </c>
      <c r="W76" s="65" t="str">
        <f t="shared" si="13"/>
        <v/>
      </c>
      <c r="X76" s="65" t="str">
        <f t="shared" si="13"/>
        <v/>
      </c>
      <c r="Y76" s="65" t="str">
        <f t="shared" si="13"/>
        <v/>
      </c>
      <c r="Z76" s="65" t="str">
        <f t="shared" si="13"/>
        <v/>
      </c>
      <c r="AA76" s="65" t="str">
        <f t="shared" si="13"/>
        <v/>
      </c>
      <c r="AB76" s="65" t="str">
        <f t="shared" si="9"/>
        <v/>
      </c>
      <c r="AD76" s="65"/>
      <c r="AE76" s="65"/>
      <c r="AF76" s="141"/>
      <c r="AG76" s="141"/>
      <c r="AH76" s="142"/>
      <c r="AI76" s="141"/>
      <c r="AJ76" s="65"/>
      <c r="AK76" s="65"/>
    </row>
    <row r="77" spans="1:37" x14ac:dyDescent="0.3">
      <c r="A77" s="46"/>
      <c r="B77" s="46"/>
      <c r="E77" s="65">
        <f t="shared" ca="1" si="14"/>
        <v>0</v>
      </c>
      <c r="F77" s="65" t="s">
        <v>124</v>
      </c>
      <c r="G77" s="65" t="s">
        <v>126</v>
      </c>
      <c r="H77" s="65">
        <f t="shared" ca="1" si="15"/>
        <v>0</v>
      </c>
      <c r="I77" s="65">
        <f ca="1">IF(H77="N",COUNTIF($H$1:$H77,"N"),0)</f>
        <v>0</v>
      </c>
      <c r="J77" s="65">
        <f ca="1">IF(H77="S",COUNTIF($H$1:$H77,"S")+MAX(I$1:I$126),0)</f>
        <v>0</v>
      </c>
      <c r="K77" s="65">
        <f ca="1">IF(H77="M",COUNTIF($H$1:$H77,"M")+MAX(J$1:J$126),0)</f>
        <v>0</v>
      </c>
      <c r="L77" s="65">
        <f t="shared" ca="1" si="17"/>
        <v>0</v>
      </c>
      <c r="M77" s="65" t="str">
        <f t="shared" si="16"/>
        <v/>
      </c>
      <c r="N77" s="65" t="str">
        <f t="shared" si="13"/>
        <v/>
      </c>
      <c r="O77" s="65" t="str">
        <f t="shared" si="13"/>
        <v/>
      </c>
      <c r="P77" s="65" t="str">
        <f t="shared" si="13"/>
        <v/>
      </c>
      <c r="Q77" s="65" t="str">
        <f t="shared" si="13"/>
        <v/>
      </c>
      <c r="R77" s="65" t="str">
        <f t="shared" si="13"/>
        <v/>
      </c>
      <c r="S77" s="65" t="str">
        <f t="shared" si="13"/>
        <v/>
      </c>
      <c r="T77" s="65" t="str">
        <f t="shared" si="13"/>
        <v/>
      </c>
      <c r="U77" s="65" t="str">
        <f t="shared" ca="1" si="13"/>
        <v/>
      </c>
      <c r="V77" s="65" t="str">
        <f t="shared" si="13"/>
        <v/>
      </c>
      <c r="W77" s="65" t="str">
        <f t="shared" si="13"/>
        <v/>
      </c>
      <c r="X77" s="65" t="str">
        <f t="shared" si="13"/>
        <v/>
      </c>
      <c r="Y77" s="65" t="str">
        <f t="shared" si="13"/>
        <v/>
      </c>
      <c r="Z77" s="65" t="str">
        <f t="shared" si="13"/>
        <v/>
      </c>
      <c r="AA77" s="65" t="str">
        <f t="shared" si="13"/>
        <v/>
      </c>
      <c r="AB77" s="65" t="str">
        <f t="shared" si="9"/>
        <v/>
      </c>
      <c r="AD77" s="65"/>
      <c r="AE77" s="65"/>
      <c r="AF77" s="141"/>
      <c r="AG77" s="141"/>
      <c r="AH77" s="142"/>
      <c r="AI77" s="141"/>
      <c r="AJ77" s="65"/>
      <c r="AK77" s="65"/>
    </row>
    <row r="78" spans="1:37" x14ac:dyDescent="0.3">
      <c r="A78" s="46"/>
      <c r="B78" s="46"/>
      <c r="E78" s="65">
        <f t="shared" ca="1" si="14"/>
        <v>0</v>
      </c>
      <c r="F78" s="65" t="s">
        <v>124</v>
      </c>
      <c r="G78" s="65" t="s">
        <v>127</v>
      </c>
      <c r="H78" s="65">
        <f t="shared" ca="1" si="15"/>
        <v>0</v>
      </c>
      <c r="I78" s="65">
        <f ca="1">IF(H78="N",COUNTIF($H$1:$H78,"N"),0)</f>
        <v>0</v>
      </c>
      <c r="J78" s="65">
        <f ca="1">IF(H78="S",COUNTIF($H$1:$H78,"S")+MAX(I$1:I$126),0)</f>
        <v>0</v>
      </c>
      <c r="K78" s="65">
        <f ca="1">IF(H78="M",COUNTIF($H$1:$H78,"M")+MAX(J$1:J$126),0)</f>
        <v>0</v>
      </c>
      <c r="L78" s="65">
        <f t="shared" ca="1" si="17"/>
        <v>0</v>
      </c>
      <c r="M78" s="65" t="str">
        <f t="shared" si="16"/>
        <v/>
      </c>
      <c r="N78" s="65" t="str">
        <f t="shared" si="13"/>
        <v/>
      </c>
      <c r="O78" s="65" t="str">
        <f t="shared" si="13"/>
        <v/>
      </c>
      <c r="P78" s="65" t="str">
        <f t="shared" si="13"/>
        <v/>
      </c>
      <c r="Q78" s="65" t="str">
        <f t="shared" si="13"/>
        <v/>
      </c>
      <c r="R78" s="65" t="str">
        <f t="shared" si="13"/>
        <v/>
      </c>
      <c r="S78" s="65" t="str">
        <f t="shared" si="13"/>
        <v/>
      </c>
      <c r="T78" s="65" t="str">
        <f t="shared" si="13"/>
        <v/>
      </c>
      <c r="U78" s="65" t="str">
        <f t="shared" ca="1" si="13"/>
        <v/>
      </c>
      <c r="V78" s="65" t="str">
        <f t="shared" si="13"/>
        <v/>
      </c>
      <c r="W78" s="65" t="str">
        <f t="shared" si="13"/>
        <v/>
      </c>
      <c r="X78" s="65" t="str">
        <f t="shared" si="13"/>
        <v/>
      </c>
      <c r="Y78" s="65" t="str">
        <f t="shared" si="13"/>
        <v/>
      </c>
      <c r="Z78" s="65" t="str">
        <f t="shared" si="13"/>
        <v/>
      </c>
      <c r="AA78" s="65" t="str">
        <f t="shared" si="13"/>
        <v/>
      </c>
      <c r="AB78" s="65" t="str">
        <f t="shared" si="9"/>
        <v/>
      </c>
      <c r="AD78" s="65"/>
      <c r="AE78" s="65"/>
      <c r="AF78" s="141"/>
      <c r="AG78" s="141"/>
      <c r="AH78" s="142"/>
      <c r="AI78" s="141"/>
      <c r="AJ78" s="65"/>
      <c r="AK78" s="65"/>
    </row>
    <row r="79" spans="1:37" x14ac:dyDescent="0.3">
      <c r="A79" s="46"/>
      <c r="B79" s="46"/>
      <c r="E79" s="65">
        <f t="shared" ca="1" si="14"/>
        <v>0</v>
      </c>
      <c r="F79" s="65" t="s">
        <v>124</v>
      </c>
      <c r="G79" s="65" t="s">
        <v>128</v>
      </c>
      <c r="H79" s="65">
        <f t="shared" ref="H79:H98" ca="1" si="18">VLOOKUP(G79,INDIRECT("'"&amp;F79&amp;"'!"&amp;"B:C"),2,FALSE)</f>
        <v>0</v>
      </c>
      <c r="I79" s="65">
        <f ca="1">IF(H79="N",COUNTIF($H$1:$H79,"N"),0)</f>
        <v>0</v>
      </c>
      <c r="J79" s="65">
        <f ca="1">IF(H79="S",COUNTIF($H$1:$H79,"S")+MAX(I$1:I$126),0)</f>
        <v>0</v>
      </c>
      <c r="K79" s="65">
        <f ca="1">IF(H79="M",COUNTIF($H$1:$H79,"M")+MAX(J$1:J$126),0)</f>
        <v>0</v>
      </c>
      <c r="L79" s="65">
        <f t="shared" ref="L79:L98" ca="1" si="19">MAX(I79:K79)</f>
        <v>0</v>
      </c>
      <c r="M79" s="65" t="str">
        <f t="shared" si="16"/>
        <v/>
      </c>
      <c r="N79" s="65" t="str">
        <f t="shared" si="13"/>
        <v/>
      </c>
      <c r="O79" s="65" t="str">
        <f t="shared" si="13"/>
        <v/>
      </c>
      <c r="P79" s="65" t="str">
        <f t="shared" si="13"/>
        <v/>
      </c>
      <c r="Q79" s="65" t="str">
        <f t="shared" si="13"/>
        <v/>
      </c>
      <c r="R79" s="65" t="str">
        <f t="shared" si="13"/>
        <v/>
      </c>
      <c r="S79" s="65" t="str">
        <f t="shared" si="13"/>
        <v/>
      </c>
      <c r="T79" s="65" t="str">
        <f t="shared" si="13"/>
        <v/>
      </c>
      <c r="U79" s="65" t="str">
        <f t="shared" ca="1" si="13"/>
        <v/>
      </c>
      <c r="V79" s="65" t="str">
        <f t="shared" si="13"/>
        <v/>
      </c>
      <c r="W79" s="65" t="str">
        <f t="shared" si="13"/>
        <v/>
      </c>
      <c r="X79" s="65" t="str">
        <f t="shared" si="13"/>
        <v/>
      </c>
      <c r="Y79" s="65" t="str">
        <f t="shared" si="13"/>
        <v/>
      </c>
      <c r="Z79" s="65" t="str">
        <f t="shared" si="13"/>
        <v/>
      </c>
      <c r="AA79" s="65" t="str">
        <f t="shared" si="13"/>
        <v/>
      </c>
      <c r="AB79" s="65" t="str">
        <f t="shared" si="9"/>
        <v/>
      </c>
      <c r="AD79" s="65"/>
      <c r="AE79" s="65"/>
      <c r="AF79" s="141"/>
      <c r="AG79" s="141"/>
      <c r="AH79" s="142"/>
      <c r="AI79" s="141"/>
      <c r="AJ79" s="65"/>
      <c r="AK79" s="65"/>
    </row>
    <row r="80" spans="1:37" x14ac:dyDescent="0.3">
      <c r="A80" s="46"/>
      <c r="B80" s="46"/>
      <c r="E80" s="65">
        <f t="shared" ca="1" si="14"/>
        <v>0</v>
      </c>
      <c r="F80" s="65" t="s">
        <v>72</v>
      </c>
      <c r="G80" s="65" t="s">
        <v>130</v>
      </c>
      <c r="H80" s="65">
        <f t="shared" ca="1" si="18"/>
        <v>0</v>
      </c>
      <c r="I80" s="65">
        <f ca="1">IF(H80="N",COUNTIF($H$1:$H80,"N"),0)</f>
        <v>0</v>
      </c>
      <c r="J80" s="65">
        <f ca="1">IF(H80="S",COUNTIF($H$1:$H80,"S")+MAX(I$1:I$126),0)</f>
        <v>0</v>
      </c>
      <c r="K80" s="65">
        <f ca="1">IF(H80="M",COUNTIF($H$1:$H80,"M")+MAX(J$1:J$126),0)</f>
        <v>0</v>
      </c>
      <c r="L80" s="65">
        <f t="shared" ca="1" si="19"/>
        <v>0</v>
      </c>
      <c r="M80" s="65" t="str">
        <f t="shared" si="16"/>
        <v/>
      </c>
      <c r="N80" s="65" t="str">
        <f t="shared" si="13"/>
        <v/>
      </c>
      <c r="O80" s="65" t="str">
        <f t="shared" si="13"/>
        <v/>
      </c>
      <c r="P80" s="65" t="str">
        <f t="shared" si="13"/>
        <v/>
      </c>
      <c r="Q80" s="65" t="str">
        <f t="shared" si="13"/>
        <v/>
      </c>
      <c r="R80" s="65" t="str">
        <f t="shared" si="13"/>
        <v/>
      </c>
      <c r="S80" s="65" t="str">
        <f t="shared" si="13"/>
        <v/>
      </c>
      <c r="T80" s="65" t="str">
        <f t="shared" si="13"/>
        <v/>
      </c>
      <c r="U80" s="65" t="str">
        <f t="shared" si="13"/>
        <v/>
      </c>
      <c r="V80" s="65" t="str">
        <f t="shared" ca="1" si="13"/>
        <v/>
      </c>
      <c r="W80" s="65" t="str">
        <f t="shared" si="13"/>
        <v/>
      </c>
      <c r="X80" s="65" t="str">
        <f t="shared" si="13"/>
        <v/>
      </c>
      <c r="Y80" s="65" t="str">
        <f t="shared" si="13"/>
        <v/>
      </c>
      <c r="Z80" s="65" t="str">
        <f t="shared" si="13"/>
        <v/>
      </c>
      <c r="AA80" s="65" t="str">
        <f t="shared" si="13"/>
        <v/>
      </c>
      <c r="AB80" s="65" t="str">
        <f t="shared" si="9"/>
        <v/>
      </c>
      <c r="AD80" s="65"/>
      <c r="AE80" s="65"/>
      <c r="AF80" s="141"/>
      <c r="AG80" s="141"/>
      <c r="AH80" s="142"/>
      <c r="AI80" s="141"/>
      <c r="AJ80" s="65"/>
      <c r="AK80" s="65"/>
    </row>
    <row r="81" spans="1:37" x14ac:dyDescent="0.3">
      <c r="A81" s="46"/>
      <c r="B81" s="46"/>
      <c r="E81" s="65">
        <f t="shared" ca="1" si="14"/>
        <v>0</v>
      </c>
      <c r="F81" s="65" t="s">
        <v>72</v>
      </c>
      <c r="G81" s="65" t="s">
        <v>131</v>
      </c>
      <c r="H81" s="65">
        <f t="shared" ca="1" si="18"/>
        <v>0</v>
      </c>
      <c r="I81" s="65">
        <f ca="1">IF(H81="N",COUNTIF($H$1:$H81,"N"),0)</f>
        <v>0</v>
      </c>
      <c r="J81" s="65">
        <f ca="1">IF(H81="S",COUNTIF($H$1:$H81,"S")+MAX(I$1:I$126),0)</f>
        <v>0</v>
      </c>
      <c r="K81" s="65">
        <f ca="1">IF(H81="M",COUNTIF($H$1:$H81,"M")+MAX(J$1:J$126),0)</f>
        <v>0</v>
      </c>
      <c r="L81" s="65">
        <f t="shared" ca="1" si="19"/>
        <v>0</v>
      </c>
      <c r="M81" s="65" t="str">
        <f t="shared" si="16"/>
        <v/>
      </c>
      <c r="N81" s="65" t="str">
        <f t="shared" si="13"/>
        <v/>
      </c>
      <c r="O81" s="65" t="str">
        <f t="shared" si="13"/>
        <v/>
      </c>
      <c r="P81" s="65" t="str">
        <f t="shared" si="13"/>
        <v/>
      </c>
      <c r="Q81" s="65" t="str">
        <f t="shared" si="13"/>
        <v/>
      </c>
      <c r="R81" s="65" t="str">
        <f t="shared" si="13"/>
        <v/>
      </c>
      <c r="S81" s="65" t="str">
        <f t="shared" si="13"/>
        <v/>
      </c>
      <c r="T81" s="65" t="str">
        <f t="shared" si="13"/>
        <v/>
      </c>
      <c r="U81" s="65" t="str">
        <f t="shared" si="13"/>
        <v/>
      </c>
      <c r="V81" s="65" t="str">
        <f t="shared" ca="1" si="13"/>
        <v/>
      </c>
      <c r="W81" s="65" t="str">
        <f t="shared" si="13"/>
        <v/>
      </c>
      <c r="X81" s="65" t="str">
        <f t="shared" si="13"/>
        <v/>
      </c>
      <c r="Y81" s="65" t="str">
        <f t="shared" si="13"/>
        <v/>
      </c>
      <c r="Z81" s="65" t="str">
        <f t="shared" si="13"/>
        <v/>
      </c>
      <c r="AA81" s="65" t="str">
        <f t="shared" ref="N81:AA100" si="20">IFERROR(IF(AA$5=$F81,VLOOKUP($H81,$B$2:$C$5,2,FALSE),""),"")</f>
        <v/>
      </c>
      <c r="AB81" s="65" t="str">
        <f t="shared" si="9"/>
        <v/>
      </c>
      <c r="AD81" s="65"/>
      <c r="AE81" s="65"/>
      <c r="AF81" s="141"/>
      <c r="AG81" s="141"/>
      <c r="AH81" s="142"/>
      <c r="AI81" s="141"/>
      <c r="AJ81" s="65"/>
      <c r="AK81" s="65"/>
    </row>
    <row r="82" spans="1:37" x14ac:dyDescent="0.3">
      <c r="A82" s="46"/>
      <c r="B82" s="46"/>
      <c r="E82" s="65" t="e">
        <f t="shared" ca="1" si="14"/>
        <v>#N/A</v>
      </c>
      <c r="F82" s="65" t="s">
        <v>72</v>
      </c>
      <c r="G82" s="65" t="s">
        <v>132</v>
      </c>
      <c r="H82" s="65" t="e">
        <f t="shared" ca="1" si="18"/>
        <v>#N/A</v>
      </c>
      <c r="I82" s="65" t="e">
        <f ca="1">IF(H82="N",COUNTIF($H$1:$H82,"N"),0)</f>
        <v>#N/A</v>
      </c>
      <c r="J82" s="65" t="e">
        <f ca="1">IF(H82="S",COUNTIF($H$1:$H82,"S")+MAX(I$1:I$126),0)</f>
        <v>#N/A</v>
      </c>
      <c r="K82" s="65" t="e">
        <f ca="1">IF(H82="M",COUNTIF($H$1:$H82,"M")+MAX(J$1:J$126),0)</f>
        <v>#N/A</v>
      </c>
      <c r="L82" s="65" t="e">
        <f t="shared" ca="1" si="19"/>
        <v>#N/A</v>
      </c>
      <c r="M82" s="65" t="str">
        <f t="shared" si="16"/>
        <v/>
      </c>
      <c r="N82" s="65" t="str">
        <f t="shared" si="20"/>
        <v/>
      </c>
      <c r="O82" s="65" t="str">
        <f t="shared" si="20"/>
        <v/>
      </c>
      <c r="P82" s="65" t="str">
        <f t="shared" si="20"/>
        <v/>
      </c>
      <c r="Q82" s="65" t="str">
        <f t="shared" si="20"/>
        <v/>
      </c>
      <c r="R82" s="65" t="str">
        <f t="shared" si="20"/>
        <v/>
      </c>
      <c r="S82" s="65" t="str">
        <f t="shared" si="20"/>
        <v/>
      </c>
      <c r="T82" s="65" t="str">
        <f t="shared" si="20"/>
        <v/>
      </c>
      <c r="U82" s="65" t="str">
        <f t="shared" si="20"/>
        <v/>
      </c>
      <c r="V82" s="65" t="str">
        <f t="shared" ca="1" si="20"/>
        <v/>
      </c>
      <c r="W82" s="65" t="str">
        <f t="shared" si="20"/>
        <v/>
      </c>
      <c r="X82" s="65" t="str">
        <f t="shared" si="20"/>
        <v/>
      </c>
      <c r="Y82" s="65" t="str">
        <f t="shared" si="20"/>
        <v/>
      </c>
      <c r="Z82" s="65" t="str">
        <f t="shared" si="20"/>
        <v/>
      </c>
      <c r="AA82" s="65" t="str">
        <f t="shared" si="20"/>
        <v/>
      </c>
      <c r="AB82" s="65" t="str">
        <f t="shared" si="9"/>
        <v/>
      </c>
      <c r="AD82" s="65"/>
      <c r="AE82" s="65"/>
      <c r="AF82" s="141"/>
      <c r="AG82" s="141"/>
      <c r="AH82" s="142"/>
      <c r="AI82" s="141"/>
      <c r="AJ82" s="65"/>
      <c r="AK82" s="65"/>
    </row>
    <row r="83" spans="1:37" x14ac:dyDescent="0.3">
      <c r="A83" s="46"/>
      <c r="B83" s="46"/>
      <c r="E83" s="65">
        <f t="shared" ca="1" si="14"/>
        <v>0</v>
      </c>
      <c r="F83" s="65" t="s">
        <v>72</v>
      </c>
      <c r="G83" s="65" t="s">
        <v>133</v>
      </c>
      <c r="H83" s="65">
        <f t="shared" ca="1" si="18"/>
        <v>0</v>
      </c>
      <c r="I83" s="65">
        <f ca="1">IF(H83="N",COUNTIF($H$1:$H83,"N"),0)</f>
        <v>0</v>
      </c>
      <c r="J83" s="65">
        <f ca="1">IF(H83="S",COUNTIF($H$1:$H83,"S")+MAX(I$1:I$126),0)</f>
        <v>0</v>
      </c>
      <c r="K83" s="65">
        <f ca="1">IF(H83="M",COUNTIF($H$1:$H83,"M")+MAX(J$1:J$126),0)</f>
        <v>0</v>
      </c>
      <c r="L83" s="65">
        <f t="shared" ca="1" si="19"/>
        <v>0</v>
      </c>
      <c r="M83" s="65" t="str">
        <f t="shared" si="16"/>
        <v/>
      </c>
      <c r="N83" s="65" t="str">
        <f t="shared" si="20"/>
        <v/>
      </c>
      <c r="O83" s="65" t="str">
        <f t="shared" si="20"/>
        <v/>
      </c>
      <c r="P83" s="65" t="str">
        <f t="shared" si="20"/>
        <v/>
      </c>
      <c r="Q83" s="65" t="str">
        <f t="shared" si="20"/>
        <v/>
      </c>
      <c r="R83" s="65" t="str">
        <f t="shared" si="20"/>
        <v/>
      </c>
      <c r="S83" s="65" t="str">
        <f t="shared" si="20"/>
        <v/>
      </c>
      <c r="T83" s="65" t="str">
        <f t="shared" si="20"/>
        <v/>
      </c>
      <c r="U83" s="65" t="str">
        <f t="shared" si="20"/>
        <v/>
      </c>
      <c r="V83" s="65" t="str">
        <f t="shared" ca="1" si="20"/>
        <v/>
      </c>
      <c r="W83" s="65" t="str">
        <f t="shared" si="20"/>
        <v/>
      </c>
      <c r="X83" s="65" t="str">
        <f t="shared" si="20"/>
        <v/>
      </c>
      <c r="Y83" s="65" t="str">
        <f t="shared" si="20"/>
        <v/>
      </c>
      <c r="Z83" s="65" t="str">
        <f t="shared" si="20"/>
        <v/>
      </c>
      <c r="AA83" s="65" t="str">
        <f t="shared" si="20"/>
        <v/>
      </c>
      <c r="AB83" s="65" t="str">
        <f t="shared" si="9"/>
        <v/>
      </c>
      <c r="AD83" s="65"/>
      <c r="AE83" s="65"/>
      <c r="AF83" s="141"/>
      <c r="AG83" s="141"/>
      <c r="AH83" s="142"/>
      <c r="AI83" s="141"/>
      <c r="AJ83" s="65"/>
      <c r="AK83" s="65"/>
    </row>
    <row r="84" spans="1:37" x14ac:dyDescent="0.3">
      <c r="A84" s="46"/>
      <c r="B84" s="46"/>
      <c r="E84" s="65">
        <f t="shared" ca="1" si="14"/>
        <v>0</v>
      </c>
      <c r="F84" s="65" t="s">
        <v>72</v>
      </c>
      <c r="G84" s="65" t="s">
        <v>134</v>
      </c>
      <c r="H84" s="65">
        <f t="shared" ca="1" si="18"/>
        <v>0</v>
      </c>
      <c r="I84" s="65">
        <f ca="1">IF(H84="N",COUNTIF($H$1:$H84,"N"),0)</f>
        <v>0</v>
      </c>
      <c r="J84" s="65">
        <f ca="1">IF(H84="S",COUNTIF($H$1:$H84,"S")+MAX(I$1:I$126),0)</f>
        <v>0</v>
      </c>
      <c r="K84" s="65">
        <f ca="1">IF(H84="M",COUNTIF($H$1:$H84,"M")+MAX(J$1:J$126),0)</f>
        <v>0</v>
      </c>
      <c r="L84" s="65">
        <f t="shared" ca="1" si="19"/>
        <v>0</v>
      </c>
      <c r="M84" s="65" t="str">
        <f t="shared" si="16"/>
        <v/>
      </c>
      <c r="N84" s="65" t="str">
        <f t="shared" si="20"/>
        <v/>
      </c>
      <c r="O84" s="65" t="str">
        <f t="shared" si="20"/>
        <v/>
      </c>
      <c r="P84" s="65" t="str">
        <f t="shared" si="20"/>
        <v/>
      </c>
      <c r="Q84" s="65" t="str">
        <f t="shared" si="20"/>
        <v/>
      </c>
      <c r="R84" s="65" t="str">
        <f t="shared" si="20"/>
        <v/>
      </c>
      <c r="S84" s="65" t="str">
        <f t="shared" si="20"/>
        <v/>
      </c>
      <c r="T84" s="65" t="str">
        <f t="shared" si="20"/>
        <v/>
      </c>
      <c r="U84" s="65" t="str">
        <f t="shared" si="20"/>
        <v/>
      </c>
      <c r="V84" s="65" t="str">
        <f t="shared" ca="1" si="20"/>
        <v/>
      </c>
      <c r="W84" s="65" t="str">
        <f t="shared" si="20"/>
        <v/>
      </c>
      <c r="X84" s="65" t="str">
        <f t="shared" si="20"/>
        <v/>
      </c>
      <c r="Y84" s="65" t="str">
        <f t="shared" si="20"/>
        <v/>
      </c>
      <c r="Z84" s="65" t="str">
        <f t="shared" si="20"/>
        <v/>
      </c>
      <c r="AA84" s="65" t="str">
        <f t="shared" si="20"/>
        <v/>
      </c>
      <c r="AB84" s="65" t="str">
        <f t="shared" ref="AB84" si="21">IFERROR(IF(COUNT(AB6:AB83)&lt;COUNTIF($F$6:$F$83,AB5),"",AVERAGE(AB6:AB83)),"")</f>
        <v/>
      </c>
      <c r="AD84" s="65"/>
      <c r="AE84" s="65"/>
      <c r="AF84" s="141"/>
      <c r="AG84" s="141"/>
      <c r="AH84" s="142"/>
      <c r="AI84" s="141"/>
      <c r="AJ84" s="65"/>
      <c r="AK84" s="65"/>
    </row>
    <row r="85" spans="1:37" x14ac:dyDescent="0.3">
      <c r="A85" s="46"/>
      <c r="B85" s="46"/>
      <c r="E85" s="65">
        <f t="shared" ca="1" si="14"/>
        <v>0</v>
      </c>
      <c r="F85" s="65" t="s">
        <v>72</v>
      </c>
      <c r="G85" s="65" t="s">
        <v>135</v>
      </c>
      <c r="H85" s="65">
        <f t="shared" ca="1" si="18"/>
        <v>0</v>
      </c>
      <c r="I85" s="65">
        <f ca="1">IF(H85="N",COUNTIF($H$1:$H85,"N"),0)</f>
        <v>0</v>
      </c>
      <c r="J85" s="65">
        <f ca="1">IF(H85="S",COUNTIF($H$1:$H85,"S")+MAX(I$1:I$126),0)</f>
        <v>0</v>
      </c>
      <c r="K85" s="65">
        <f ca="1">IF(H85="M",COUNTIF($H$1:$H85,"M")+MAX(J$1:J$126),0)</f>
        <v>0</v>
      </c>
      <c r="L85" s="65">
        <f t="shared" ca="1" si="19"/>
        <v>0</v>
      </c>
      <c r="M85" s="65" t="str">
        <f t="shared" si="16"/>
        <v/>
      </c>
      <c r="N85" s="65" t="str">
        <f t="shared" si="20"/>
        <v/>
      </c>
      <c r="O85" s="65" t="str">
        <f t="shared" si="20"/>
        <v/>
      </c>
      <c r="P85" s="65" t="str">
        <f t="shared" si="20"/>
        <v/>
      </c>
      <c r="Q85" s="65" t="str">
        <f t="shared" si="20"/>
        <v/>
      </c>
      <c r="R85" s="65" t="str">
        <f t="shared" si="20"/>
        <v/>
      </c>
      <c r="S85" s="65" t="str">
        <f t="shared" si="20"/>
        <v/>
      </c>
      <c r="T85" s="65" t="str">
        <f t="shared" si="20"/>
        <v/>
      </c>
      <c r="U85" s="65" t="str">
        <f t="shared" si="20"/>
        <v/>
      </c>
      <c r="V85" s="65" t="str">
        <f t="shared" ca="1" si="20"/>
        <v/>
      </c>
      <c r="W85" s="65" t="str">
        <f t="shared" si="20"/>
        <v/>
      </c>
      <c r="X85" s="65" t="str">
        <f t="shared" si="20"/>
        <v/>
      </c>
      <c r="Y85" s="65" t="str">
        <f t="shared" si="20"/>
        <v/>
      </c>
      <c r="Z85" s="65" t="str">
        <f t="shared" si="20"/>
        <v/>
      </c>
      <c r="AA85" s="65" t="str">
        <f t="shared" si="20"/>
        <v/>
      </c>
      <c r="AB85" s="65" t="str">
        <f t="shared" ref="AB85" si="22">IFERROR(VLOOKUP(ROUND(AB84,0),$A$2:$B$5,2,FALSE),"")</f>
        <v/>
      </c>
      <c r="AD85" s="65"/>
      <c r="AE85" s="65"/>
      <c r="AF85" s="141"/>
      <c r="AG85" s="141"/>
      <c r="AH85" s="142"/>
      <c r="AI85" s="141"/>
      <c r="AJ85" s="65"/>
      <c r="AK85" s="65"/>
    </row>
    <row r="86" spans="1:37" x14ac:dyDescent="0.3">
      <c r="A86" s="46"/>
      <c r="B86" s="46"/>
      <c r="E86" s="65">
        <f t="shared" ca="1" si="14"/>
        <v>0</v>
      </c>
      <c r="F86" s="65" t="s">
        <v>73</v>
      </c>
      <c r="G86" s="65" t="s">
        <v>137</v>
      </c>
      <c r="H86" s="65">
        <f t="shared" ca="1" si="18"/>
        <v>0</v>
      </c>
      <c r="I86" s="65">
        <f ca="1">IF(H86="N",COUNTIF($H$1:$H86,"N"),0)</f>
        <v>0</v>
      </c>
      <c r="J86" s="65">
        <f ca="1">IF(H86="S",COUNTIF($H$1:$H86,"S")+MAX(I$1:I$126),0)</f>
        <v>0</v>
      </c>
      <c r="K86" s="65">
        <f ca="1">IF(H86="M",COUNTIF($H$1:$H86,"M")+MAX(J$1:J$126),0)</f>
        <v>0</v>
      </c>
      <c r="L86" s="65">
        <f t="shared" ca="1" si="19"/>
        <v>0</v>
      </c>
      <c r="M86" s="65" t="str">
        <f t="shared" si="16"/>
        <v/>
      </c>
      <c r="N86" s="65" t="str">
        <f t="shared" si="20"/>
        <v/>
      </c>
      <c r="O86" s="65" t="str">
        <f t="shared" si="20"/>
        <v/>
      </c>
      <c r="P86" s="65" t="str">
        <f t="shared" si="20"/>
        <v/>
      </c>
      <c r="Q86" s="65" t="str">
        <f t="shared" si="20"/>
        <v/>
      </c>
      <c r="R86" s="65" t="str">
        <f t="shared" si="20"/>
        <v/>
      </c>
      <c r="S86" s="65" t="str">
        <f t="shared" si="20"/>
        <v/>
      </c>
      <c r="T86" s="65" t="str">
        <f t="shared" si="20"/>
        <v/>
      </c>
      <c r="U86" s="65" t="str">
        <f t="shared" si="20"/>
        <v/>
      </c>
      <c r="V86" s="65" t="str">
        <f t="shared" si="20"/>
        <v/>
      </c>
      <c r="W86" s="65" t="str">
        <f t="shared" ca="1" si="20"/>
        <v/>
      </c>
      <c r="X86" s="65" t="str">
        <f t="shared" si="20"/>
        <v/>
      </c>
      <c r="Y86" s="65" t="str">
        <f t="shared" si="20"/>
        <v/>
      </c>
      <c r="Z86" s="65" t="str">
        <f t="shared" si="20"/>
        <v/>
      </c>
      <c r="AA86" s="65" t="str">
        <f t="shared" si="20"/>
        <v/>
      </c>
      <c r="AD86" s="65"/>
      <c r="AE86" s="65"/>
      <c r="AF86" s="141"/>
      <c r="AG86" s="141"/>
      <c r="AH86" s="142"/>
      <c r="AI86" s="141"/>
      <c r="AJ86" s="65"/>
      <c r="AK86" s="65"/>
    </row>
    <row r="87" spans="1:37" x14ac:dyDescent="0.3">
      <c r="A87" s="46"/>
      <c r="B87" s="46"/>
      <c r="E87" s="65">
        <f t="shared" ca="1" si="14"/>
        <v>0</v>
      </c>
      <c r="F87" s="65" t="s">
        <v>73</v>
      </c>
      <c r="G87" s="65" t="s">
        <v>138</v>
      </c>
      <c r="H87" s="65">
        <f t="shared" ca="1" si="18"/>
        <v>0</v>
      </c>
      <c r="I87" s="65">
        <f ca="1">IF(H87="N",COUNTIF($H$1:$H87,"N"),0)</f>
        <v>0</v>
      </c>
      <c r="J87" s="65">
        <f ca="1">IF(H87="S",COUNTIF($H$1:$H87,"S")+MAX(I$1:I$126),0)</f>
        <v>0</v>
      </c>
      <c r="K87" s="65">
        <f ca="1">IF(H87="M",COUNTIF($H$1:$H87,"M")+MAX(J$1:J$126),0)</f>
        <v>0</v>
      </c>
      <c r="L87" s="65">
        <f t="shared" ca="1" si="19"/>
        <v>0</v>
      </c>
      <c r="M87" s="65" t="str">
        <f t="shared" si="16"/>
        <v/>
      </c>
      <c r="N87" s="65" t="str">
        <f t="shared" si="20"/>
        <v/>
      </c>
      <c r="O87" s="65" t="str">
        <f t="shared" si="20"/>
        <v/>
      </c>
      <c r="P87" s="65" t="str">
        <f t="shared" si="20"/>
        <v/>
      </c>
      <c r="Q87" s="65" t="str">
        <f t="shared" si="20"/>
        <v/>
      </c>
      <c r="R87" s="65" t="str">
        <f t="shared" si="20"/>
        <v/>
      </c>
      <c r="S87" s="65" t="str">
        <f t="shared" si="20"/>
        <v/>
      </c>
      <c r="T87" s="65" t="str">
        <f t="shared" si="20"/>
        <v/>
      </c>
      <c r="U87" s="65" t="str">
        <f t="shared" si="20"/>
        <v/>
      </c>
      <c r="V87" s="65" t="str">
        <f t="shared" si="20"/>
        <v/>
      </c>
      <c r="W87" s="65" t="str">
        <f t="shared" ca="1" si="20"/>
        <v/>
      </c>
      <c r="X87" s="65" t="str">
        <f t="shared" si="20"/>
        <v/>
      </c>
      <c r="Y87" s="65" t="str">
        <f t="shared" si="20"/>
        <v/>
      </c>
      <c r="Z87" s="65" t="str">
        <f t="shared" si="20"/>
        <v/>
      </c>
      <c r="AA87" s="65" t="str">
        <f t="shared" si="20"/>
        <v/>
      </c>
      <c r="AD87" s="65"/>
      <c r="AE87" s="65"/>
      <c r="AF87" s="141"/>
      <c r="AG87" s="141"/>
      <c r="AH87" s="142"/>
      <c r="AI87" s="141"/>
      <c r="AJ87" s="65"/>
      <c r="AK87" s="65"/>
    </row>
    <row r="88" spans="1:37" x14ac:dyDescent="0.3">
      <c r="A88" s="46"/>
      <c r="B88" s="46"/>
      <c r="E88" s="65">
        <f t="shared" ca="1" si="14"/>
        <v>0</v>
      </c>
      <c r="F88" s="65" t="s">
        <v>73</v>
      </c>
      <c r="G88" s="65" t="s">
        <v>139</v>
      </c>
      <c r="H88" s="65">
        <f t="shared" ca="1" si="18"/>
        <v>0</v>
      </c>
      <c r="I88" s="65">
        <f ca="1">IF(H88="N",COUNTIF($H$1:$H88,"N"),0)</f>
        <v>0</v>
      </c>
      <c r="J88" s="65">
        <f ca="1">IF(H88="S",COUNTIF($H$1:$H88,"S")+MAX(I$1:I$126),0)</f>
        <v>0</v>
      </c>
      <c r="K88" s="65">
        <f ca="1">IF(H88="M",COUNTIF($H$1:$H88,"M")+MAX(J$1:J$126),0)</f>
        <v>0</v>
      </c>
      <c r="L88" s="65">
        <f t="shared" ca="1" si="19"/>
        <v>0</v>
      </c>
      <c r="M88" s="65" t="str">
        <f t="shared" si="16"/>
        <v/>
      </c>
      <c r="N88" s="65" t="str">
        <f t="shared" si="20"/>
        <v/>
      </c>
      <c r="O88" s="65" t="str">
        <f t="shared" si="20"/>
        <v/>
      </c>
      <c r="P88" s="65" t="str">
        <f t="shared" si="20"/>
        <v/>
      </c>
      <c r="Q88" s="65" t="str">
        <f t="shared" si="20"/>
        <v/>
      </c>
      <c r="R88" s="65" t="str">
        <f t="shared" si="20"/>
        <v/>
      </c>
      <c r="S88" s="65" t="str">
        <f t="shared" si="20"/>
        <v/>
      </c>
      <c r="T88" s="65" t="str">
        <f t="shared" si="20"/>
        <v/>
      </c>
      <c r="U88" s="65" t="str">
        <f t="shared" si="20"/>
        <v/>
      </c>
      <c r="V88" s="65" t="str">
        <f t="shared" si="20"/>
        <v/>
      </c>
      <c r="W88" s="65" t="str">
        <f t="shared" ca="1" si="20"/>
        <v/>
      </c>
      <c r="X88" s="65" t="str">
        <f t="shared" si="20"/>
        <v/>
      </c>
      <c r="Y88" s="65" t="str">
        <f t="shared" si="20"/>
        <v/>
      </c>
      <c r="Z88" s="65" t="str">
        <f t="shared" si="20"/>
        <v/>
      </c>
      <c r="AA88" s="65" t="str">
        <f t="shared" si="20"/>
        <v/>
      </c>
      <c r="AD88" s="65"/>
      <c r="AE88" s="65"/>
      <c r="AF88" s="141"/>
      <c r="AG88" s="141"/>
      <c r="AH88" s="142"/>
      <c r="AI88" s="141"/>
      <c r="AJ88" s="65"/>
      <c r="AK88" s="65"/>
    </row>
    <row r="89" spans="1:37" x14ac:dyDescent="0.3">
      <c r="A89" s="46"/>
      <c r="B89" s="46"/>
      <c r="E89" s="65">
        <f t="shared" ca="1" si="14"/>
        <v>0</v>
      </c>
      <c r="F89" s="65" t="s">
        <v>8</v>
      </c>
      <c r="G89" s="65" t="s">
        <v>26</v>
      </c>
      <c r="H89" s="65">
        <f t="shared" ca="1" si="18"/>
        <v>0</v>
      </c>
      <c r="I89" s="65">
        <f ca="1">IF(H89="N",COUNTIF($H$1:$H89,"N"),0)</f>
        <v>0</v>
      </c>
      <c r="J89" s="65">
        <f ca="1">IF(H89="S",COUNTIF($H$1:$H89,"S")+MAX(I$1:I$126),0)</f>
        <v>0</v>
      </c>
      <c r="K89" s="65">
        <f ca="1">IF(H89="M",COUNTIF($H$1:$H89,"M")+MAX(J$1:J$126),0)</f>
        <v>0</v>
      </c>
      <c r="L89" s="65">
        <f t="shared" ca="1" si="19"/>
        <v>0</v>
      </c>
      <c r="M89" s="65" t="str">
        <f t="shared" si="16"/>
        <v/>
      </c>
      <c r="N89" s="65" t="str">
        <f t="shared" si="20"/>
        <v/>
      </c>
      <c r="O89" s="65" t="str">
        <f t="shared" si="20"/>
        <v/>
      </c>
      <c r="P89" s="65" t="str">
        <f t="shared" si="20"/>
        <v/>
      </c>
      <c r="Q89" s="65" t="str">
        <f t="shared" si="20"/>
        <v/>
      </c>
      <c r="R89" s="65" t="str">
        <f t="shared" si="20"/>
        <v/>
      </c>
      <c r="S89" s="65" t="str">
        <f t="shared" si="20"/>
        <v/>
      </c>
      <c r="T89" s="65" t="str">
        <f t="shared" si="20"/>
        <v/>
      </c>
      <c r="U89" s="65" t="str">
        <f t="shared" si="20"/>
        <v/>
      </c>
      <c r="V89" s="65" t="str">
        <f t="shared" si="20"/>
        <v/>
      </c>
      <c r="W89" s="65" t="str">
        <f t="shared" si="20"/>
        <v/>
      </c>
      <c r="X89" s="65" t="str">
        <f t="shared" ca="1" si="20"/>
        <v/>
      </c>
      <c r="Y89" s="65" t="str">
        <f t="shared" si="20"/>
        <v/>
      </c>
      <c r="Z89" s="65" t="str">
        <f t="shared" si="20"/>
        <v/>
      </c>
      <c r="AA89" s="65" t="str">
        <f t="shared" si="20"/>
        <v/>
      </c>
      <c r="AD89" s="65"/>
      <c r="AE89" s="65"/>
      <c r="AF89" s="141"/>
      <c r="AG89" s="141"/>
      <c r="AH89" s="142"/>
      <c r="AI89" s="141"/>
      <c r="AJ89" s="65"/>
      <c r="AK89" s="65"/>
    </row>
    <row r="90" spans="1:37" x14ac:dyDescent="0.3">
      <c r="A90" s="46"/>
      <c r="B90" s="46"/>
      <c r="E90" s="65">
        <f t="shared" ca="1" si="14"/>
        <v>0</v>
      </c>
      <c r="F90" s="65" t="s">
        <v>8</v>
      </c>
      <c r="G90" s="65" t="s">
        <v>27</v>
      </c>
      <c r="H90" s="65">
        <f t="shared" ca="1" si="18"/>
        <v>0</v>
      </c>
      <c r="I90" s="65">
        <f ca="1">IF(H90="N",COUNTIF($H$1:$H90,"N"),0)</f>
        <v>0</v>
      </c>
      <c r="J90" s="65">
        <f ca="1">IF(H90="S",COUNTIF($H$1:$H90,"S")+MAX(I$1:I$126),0)</f>
        <v>0</v>
      </c>
      <c r="K90" s="65">
        <f ca="1">IF(H90="M",COUNTIF($H$1:$H90,"M")+MAX(J$1:J$126),0)</f>
        <v>0</v>
      </c>
      <c r="L90" s="65">
        <f t="shared" ca="1" si="19"/>
        <v>0</v>
      </c>
      <c r="M90" s="65" t="str">
        <f t="shared" si="16"/>
        <v/>
      </c>
      <c r="N90" s="65" t="str">
        <f t="shared" si="20"/>
        <v/>
      </c>
      <c r="O90" s="65" t="str">
        <f t="shared" si="20"/>
        <v/>
      </c>
      <c r="P90" s="65" t="str">
        <f t="shared" si="20"/>
        <v/>
      </c>
      <c r="Q90" s="65" t="str">
        <f t="shared" si="20"/>
        <v/>
      </c>
      <c r="R90" s="65" t="str">
        <f t="shared" si="20"/>
        <v/>
      </c>
      <c r="S90" s="65" t="str">
        <f t="shared" si="20"/>
        <v/>
      </c>
      <c r="T90" s="65" t="str">
        <f t="shared" si="20"/>
        <v/>
      </c>
      <c r="U90" s="65" t="str">
        <f t="shared" si="20"/>
        <v/>
      </c>
      <c r="V90" s="65" t="str">
        <f t="shared" si="20"/>
        <v/>
      </c>
      <c r="W90" s="65" t="str">
        <f t="shared" si="20"/>
        <v/>
      </c>
      <c r="X90" s="65" t="str">
        <f t="shared" ca="1" si="20"/>
        <v/>
      </c>
      <c r="Y90" s="65" t="str">
        <f t="shared" si="20"/>
        <v/>
      </c>
      <c r="Z90" s="65" t="str">
        <f t="shared" si="20"/>
        <v/>
      </c>
      <c r="AA90" s="65" t="str">
        <f t="shared" si="20"/>
        <v/>
      </c>
      <c r="AD90" s="65"/>
      <c r="AE90" s="65"/>
      <c r="AF90" s="141"/>
      <c r="AG90" s="141"/>
      <c r="AH90" s="142"/>
      <c r="AI90" s="141"/>
      <c r="AJ90" s="65"/>
      <c r="AK90" s="65"/>
    </row>
    <row r="91" spans="1:37" x14ac:dyDescent="0.3">
      <c r="A91" s="46"/>
      <c r="B91" s="46"/>
      <c r="E91" s="65">
        <f t="shared" ca="1" si="14"/>
        <v>0</v>
      </c>
      <c r="F91" s="65" t="s">
        <v>8</v>
      </c>
      <c r="G91" s="65" t="s">
        <v>28</v>
      </c>
      <c r="H91" s="65">
        <f t="shared" ca="1" si="18"/>
        <v>0</v>
      </c>
      <c r="I91" s="65">
        <f ca="1">IF(H91="N",COUNTIF($H$1:$H91,"N"),0)</f>
        <v>0</v>
      </c>
      <c r="J91" s="65">
        <f ca="1">IF(H91="S",COUNTIF($H$1:$H91,"S")+MAX(I$1:I$126),0)</f>
        <v>0</v>
      </c>
      <c r="K91" s="65">
        <f ca="1">IF(H91="M",COUNTIF($H$1:$H91,"M")+MAX(J$1:J$126),0)</f>
        <v>0</v>
      </c>
      <c r="L91" s="65">
        <f t="shared" ca="1" si="19"/>
        <v>0</v>
      </c>
      <c r="M91" s="65" t="str">
        <f t="shared" si="16"/>
        <v/>
      </c>
      <c r="N91" s="65" t="str">
        <f t="shared" si="20"/>
        <v/>
      </c>
      <c r="O91" s="65" t="str">
        <f t="shared" si="20"/>
        <v/>
      </c>
      <c r="P91" s="65" t="str">
        <f t="shared" si="20"/>
        <v/>
      </c>
      <c r="Q91" s="65" t="str">
        <f t="shared" si="20"/>
        <v/>
      </c>
      <c r="R91" s="65" t="str">
        <f t="shared" si="20"/>
        <v/>
      </c>
      <c r="S91" s="65" t="str">
        <f t="shared" si="20"/>
        <v/>
      </c>
      <c r="T91" s="65" t="str">
        <f t="shared" si="20"/>
        <v/>
      </c>
      <c r="U91" s="65" t="str">
        <f t="shared" si="20"/>
        <v/>
      </c>
      <c r="V91" s="65" t="str">
        <f t="shared" si="20"/>
        <v/>
      </c>
      <c r="W91" s="65" t="str">
        <f t="shared" si="20"/>
        <v/>
      </c>
      <c r="X91" s="65" t="str">
        <f t="shared" ca="1" si="20"/>
        <v/>
      </c>
      <c r="Y91" s="65" t="str">
        <f t="shared" si="20"/>
        <v/>
      </c>
      <c r="Z91" s="65" t="str">
        <f t="shared" si="20"/>
        <v/>
      </c>
      <c r="AA91" s="65" t="str">
        <f t="shared" si="20"/>
        <v/>
      </c>
      <c r="AD91" s="65"/>
      <c r="AE91" s="65"/>
      <c r="AF91" s="141"/>
      <c r="AG91" s="141"/>
      <c r="AH91" s="142"/>
      <c r="AI91" s="141"/>
      <c r="AJ91" s="65"/>
      <c r="AK91" s="65"/>
    </row>
    <row r="92" spans="1:37" x14ac:dyDescent="0.3">
      <c r="A92" s="46"/>
      <c r="B92" s="46"/>
      <c r="E92" s="65">
        <f t="shared" ca="1" si="14"/>
        <v>0</v>
      </c>
      <c r="F92" s="65" t="s">
        <v>8</v>
      </c>
      <c r="G92" s="65" t="s">
        <v>58</v>
      </c>
      <c r="H92" s="65">
        <f t="shared" ca="1" si="18"/>
        <v>0</v>
      </c>
      <c r="I92" s="65">
        <f ca="1">IF(H92="N",COUNTIF($H$1:$H92,"N"),0)</f>
        <v>0</v>
      </c>
      <c r="J92" s="65">
        <f ca="1">IF(H92="S",COUNTIF($H$1:$H92,"S")+MAX(I$1:I$126),0)</f>
        <v>0</v>
      </c>
      <c r="K92" s="65">
        <f ca="1">IF(H92="M",COUNTIF($H$1:$H92,"M")+MAX(J$1:J$126),0)</f>
        <v>0</v>
      </c>
      <c r="L92" s="65">
        <f t="shared" ca="1" si="19"/>
        <v>0</v>
      </c>
      <c r="M92" s="65" t="str">
        <f t="shared" si="16"/>
        <v/>
      </c>
      <c r="N92" s="65" t="str">
        <f t="shared" si="20"/>
        <v/>
      </c>
      <c r="O92" s="65" t="str">
        <f t="shared" si="20"/>
        <v/>
      </c>
      <c r="P92" s="65" t="str">
        <f t="shared" si="20"/>
        <v/>
      </c>
      <c r="Q92" s="65" t="str">
        <f t="shared" si="20"/>
        <v/>
      </c>
      <c r="R92" s="65" t="str">
        <f t="shared" si="20"/>
        <v/>
      </c>
      <c r="S92" s="65" t="str">
        <f t="shared" si="20"/>
        <v/>
      </c>
      <c r="T92" s="65" t="str">
        <f t="shared" si="20"/>
        <v/>
      </c>
      <c r="U92" s="65" t="str">
        <f t="shared" si="20"/>
        <v/>
      </c>
      <c r="V92" s="65" t="str">
        <f t="shared" si="20"/>
        <v/>
      </c>
      <c r="W92" s="65" t="str">
        <f t="shared" si="20"/>
        <v/>
      </c>
      <c r="X92" s="65" t="str">
        <f t="shared" ca="1" si="20"/>
        <v/>
      </c>
      <c r="Y92" s="65" t="str">
        <f t="shared" si="20"/>
        <v/>
      </c>
      <c r="Z92" s="65" t="str">
        <f t="shared" si="20"/>
        <v/>
      </c>
      <c r="AA92" s="65" t="str">
        <f t="shared" si="20"/>
        <v/>
      </c>
      <c r="AD92" s="65"/>
      <c r="AE92" s="65"/>
      <c r="AF92" s="141"/>
      <c r="AG92" s="141"/>
      <c r="AH92" s="142"/>
      <c r="AI92" s="141"/>
      <c r="AJ92" s="65"/>
      <c r="AK92" s="65"/>
    </row>
    <row r="93" spans="1:37" x14ac:dyDescent="0.3">
      <c r="A93" s="46"/>
      <c r="B93" s="46"/>
      <c r="E93" s="65">
        <f t="shared" ca="1" si="14"/>
        <v>0</v>
      </c>
      <c r="F93" s="65" t="s">
        <v>8</v>
      </c>
      <c r="G93" s="65" t="s">
        <v>29</v>
      </c>
      <c r="H93" s="65">
        <f t="shared" ca="1" si="18"/>
        <v>0</v>
      </c>
      <c r="I93" s="65">
        <f ca="1">IF(H93="N",COUNTIF($H$1:$H93,"N"),0)</f>
        <v>0</v>
      </c>
      <c r="J93" s="65">
        <f ca="1">IF(H93="S",COUNTIF($H$1:$H93,"S")+MAX(I$1:I$126),0)</f>
        <v>0</v>
      </c>
      <c r="K93" s="65">
        <f ca="1">IF(H93="M",COUNTIF($H$1:$H93,"M")+MAX(J$1:J$126),0)</f>
        <v>0</v>
      </c>
      <c r="L93" s="65">
        <f t="shared" ca="1" si="19"/>
        <v>0</v>
      </c>
      <c r="M93" s="65" t="str">
        <f t="shared" si="16"/>
        <v/>
      </c>
      <c r="N93" s="65" t="str">
        <f t="shared" si="20"/>
        <v/>
      </c>
      <c r="O93" s="65" t="str">
        <f t="shared" si="20"/>
        <v/>
      </c>
      <c r="P93" s="65" t="str">
        <f t="shared" si="20"/>
        <v/>
      </c>
      <c r="Q93" s="65" t="str">
        <f t="shared" si="20"/>
        <v/>
      </c>
      <c r="R93" s="65" t="str">
        <f t="shared" si="20"/>
        <v/>
      </c>
      <c r="S93" s="65" t="str">
        <f t="shared" si="20"/>
        <v/>
      </c>
      <c r="T93" s="65" t="str">
        <f t="shared" si="20"/>
        <v/>
      </c>
      <c r="U93" s="65" t="str">
        <f t="shared" si="20"/>
        <v/>
      </c>
      <c r="V93" s="65" t="str">
        <f t="shared" si="20"/>
        <v/>
      </c>
      <c r="W93" s="65" t="str">
        <f t="shared" si="20"/>
        <v/>
      </c>
      <c r="X93" s="65" t="str">
        <f t="shared" ca="1" si="20"/>
        <v/>
      </c>
      <c r="Y93" s="65" t="str">
        <f t="shared" si="20"/>
        <v/>
      </c>
      <c r="Z93" s="65" t="str">
        <f t="shared" si="20"/>
        <v/>
      </c>
      <c r="AA93" s="65" t="str">
        <f t="shared" si="20"/>
        <v/>
      </c>
      <c r="AD93" s="65"/>
      <c r="AE93" s="65"/>
      <c r="AF93" s="141"/>
      <c r="AG93" s="141"/>
      <c r="AH93" s="142"/>
      <c r="AI93" s="141"/>
      <c r="AJ93" s="65"/>
      <c r="AK93" s="65"/>
    </row>
    <row r="94" spans="1:37" x14ac:dyDescent="0.3">
      <c r="A94" s="46"/>
      <c r="B94" s="46"/>
      <c r="E94" s="65">
        <f t="shared" ca="1" si="14"/>
        <v>0</v>
      </c>
      <c r="F94" s="65" t="s">
        <v>8</v>
      </c>
      <c r="G94" s="65" t="s">
        <v>59</v>
      </c>
      <c r="H94" s="65">
        <f t="shared" ca="1" si="18"/>
        <v>0</v>
      </c>
      <c r="I94" s="65">
        <f ca="1">IF(H94="N",COUNTIF($H$1:$H94,"N"),0)</f>
        <v>0</v>
      </c>
      <c r="J94" s="65">
        <f ca="1">IF(H94="S",COUNTIF($H$1:$H94,"S")+MAX(I$1:I$126),0)</f>
        <v>0</v>
      </c>
      <c r="K94" s="65">
        <f ca="1">IF(H94="M",COUNTIF($H$1:$H94,"M")+MAX(J$1:J$126),0)</f>
        <v>0</v>
      </c>
      <c r="L94" s="65">
        <f t="shared" ca="1" si="19"/>
        <v>0</v>
      </c>
      <c r="M94" s="65" t="str">
        <f t="shared" si="16"/>
        <v/>
      </c>
      <c r="N94" s="65" t="str">
        <f t="shared" si="20"/>
        <v/>
      </c>
      <c r="O94" s="65" t="str">
        <f t="shared" si="20"/>
        <v/>
      </c>
      <c r="P94" s="65" t="str">
        <f t="shared" si="20"/>
        <v/>
      </c>
      <c r="Q94" s="65" t="str">
        <f t="shared" si="20"/>
        <v/>
      </c>
      <c r="R94" s="65" t="str">
        <f t="shared" si="20"/>
        <v/>
      </c>
      <c r="S94" s="65" t="str">
        <f t="shared" si="20"/>
        <v/>
      </c>
      <c r="T94" s="65" t="str">
        <f t="shared" si="20"/>
        <v/>
      </c>
      <c r="U94" s="65" t="str">
        <f t="shared" si="20"/>
        <v/>
      </c>
      <c r="V94" s="65" t="str">
        <f t="shared" si="20"/>
        <v/>
      </c>
      <c r="W94" s="65" t="str">
        <f t="shared" si="20"/>
        <v/>
      </c>
      <c r="X94" s="65" t="str">
        <f t="shared" ca="1" si="20"/>
        <v/>
      </c>
      <c r="Y94" s="65" t="str">
        <f t="shared" si="20"/>
        <v/>
      </c>
      <c r="Z94" s="65" t="str">
        <f t="shared" si="20"/>
        <v/>
      </c>
      <c r="AA94" s="65" t="str">
        <f t="shared" si="20"/>
        <v/>
      </c>
      <c r="AD94" s="65"/>
      <c r="AE94" s="65"/>
      <c r="AF94" s="141"/>
      <c r="AG94" s="141"/>
      <c r="AH94" s="142"/>
      <c r="AI94" s="141"/>
      <c r="AJ94" s="65"/>
      <c r="AK94" s="65"/>
    </row>
    <row r="95" spans="1:37" x14ac:dyDescent="0.3">
      <c r="A95" s="46"/>
      <c r="B95" s="46"/>
      <c r="E95" s="65">
        <f t="shared" ca="1" si="14"/>
        <v>0</v>
      </c>
      <c r="F95" s="65" t="s">
        <v>8</v>
      </c>
      <c r="G95" s="65" t="s">
        <v>60</v>
      </c>
      <c r="H95" s="65">
        <f t="shared" ca="1" si="18"/>
        <v>0</v>
      </c>
      <c r="I95" s="65">
        <f ca="1">IF(H95="N",COUNTIF($H$1:$H95,"N"),0)</f>
        <v>0</v>
      </c>
      <c r="J95" s="65">
        <f ca="1">IF(H95="S",COUNTIF($H$1:$H95,"S")+MAX(I$1:I$126),0)</f>
        <v>0</v>
      </c>
      <c r="K95" s="65">
        <f ca="1">IF(H95="M",COUNTIF($H$1:$H95,"M")+MAX(J$1:J$126),0)</f>
        <v>0</v>
      </c>
      <c r="L95" s="65">
        <f t="shared" ca="1" si="19"/>
        <v>0</v>
      </c>
      <c r="M95" s="65" t="str">
        <f t="shared" si="16"/>
        <v/>
      </c>
      <c r="N95" s="65" t="str">
        <f t="shared" si="20"/>
        <v/>
      </c>
      <c r="O95" s="65" t="str">
        <f t="shared" si="20"/>
        <v/>
      </c>
      <c r="P95" s="65" t="str">
        <f t="shared" si="20"/>
        <v/>
      </c>
      <c r="Q95" s="65" t="str">
        <f t="shared" si="20"/>
        <v/>
      </c>
      <c r="R95" s="65" t="str">
        <f t="shared" si="20"/>
        <v/>
      </c>
      <c r="S95" s="65" t="str">
        <f t="shared" si="20"/>
        <v/>
      </c>
      <c r="T95" s="65" t="str">
        <f t="shared" si="20"/>
        <v/>
      </c>
      <c r="U95" s="65" t="str">
        <f t="shared" si="20"/>
        <v/>
      </c>
      <c r="V95" s="65" t="str">
        <f t="shared" si="20"/>
        <v/>
      </c>
      <c r="W95" s="65" t="str">
        <f t="shared" si="20"/>
        <v/>
      </c>
      <c r="X95" s="65" t="str">
        <f t="shared" ca="1" si="20"/>
        <v/>
      </c>
      <c r="Y95" s="65" t="str">
        <f t="shared" si="20"/>
        <v/>
      </c>
      <c r="Z95" s="65" t="str">
        <f t="shared" si="20"/>
        <v/>
      </c>
      <c r="AA95" s="65" t="str">
        <f t="shared" si="20"/>
        <v/>
      </c>
      <c r="AD95" s="65"/>
      <c r="AE95" s="65"/>
      <c r="AF95" s="141"/>
      <c r="AG95" s="141"/>
      <c r="AH95" s="142"/>
      <c r="AI95" s="141"/>
      <c r="AJ95" s="65"/>
      <c r="AK95" s="65"/>
    </row>
    <row r="96" spans="1:37" x14ac:dyDescent="0.3">
      <c r="A96" s="46"/>
      <c r="B96" s="46"/>
      <c r="E96" s="65">
        <f t="shared" ca="1" si="14"/>
        <v>0</v>
      </c>
      <c r="F96" s="65" t="s">
        <v>8</v>
      </c>
      <c r="G96" s="65" t="s">
        <v>141</v>
      </c>
      <c r="H96" s="65">
        <f t="shared" ca="1" si="18"/>
        <v>0</v>
      </c>
      <c r="I96" s="65">
        <f ca="1">IF(H96="N",COUNTIF($H$1:$H96,"N"),0)</f>
        <v>0</v>
      </c>
      <c r="J96" s="65">
        <f ca="1">IF(H96="S",COUNTIF($H$1:$H96,"S")+MAX(I$1:I$126),0)</f>
        <v>0</v>
      </c>
      <c r="K96" s="65">
        <f ca="1">IF(H96="M",COUNTIF($H$1:$H96,"M")+MAX(J$1:J$126),0)</f>
        <v>0</v>
      </c>
      <c r="L96" s="65">
        <f t="shared" ca="1" si="19"/>
        <v>0</v>
      </c>
      <c r="M96" s="65" t="str">
        <f t="shared" si="16"/>
        <v/>
      </c>
      <c r="N96" s="65" t="str">
        <f t="shared" si="20"/>
        <v/>
      </c>
      <c r="O96" s="65" t="str">
        <f t="shared" si="20"/>
        <v/>
      </c>
      <c r="P96" s="65" t="str">
        <f t="shared" si="20"/>
        <v/>
      </c>
      <c r="Q96" s="65" t="str">
        <f t="shared" si="20"/>
        <v/>
      </c>
      <c r="R96" s="65" t="str">
        <f t="shared" si="20"/>
        <v/>
      </c>
      <c r="S96" s="65" t="str">
        <f t="shared" si="20"/>
        <v/>
      </c>
      <c r="T96" s="65" t="str">
        <f t="shared" si="20"/>
        <v/>
      </c>
      <c r="U96" s="65" t="str">
        <f t="shared" si="20"/>
        <v/>
      </c>
      <c r="V96" s="65" t="str">
        <f t="shared" si="20"/>
        <v/>
      </c>
      <c r="W96" s="65" t="str">
        <f t="shared" si="20"/>
        <v/>
      </c>
      <c r="X96" s="65" t="str">
        <f t="shared" ca="1" si="20"/>
        <v/>
      </c>
      <c r="Y96" s="65" t="str">
        <f t="shared" si="20"/>
        <v/>
      </c>
      <c r="Z96" s="65" t="str">
        <f t="shared" si="20"/>
        <v/>
      </c>
      <c r="AA96" s="65" t="str">
        <f t="shared" si="20"/>
        <v/>
      </c>
      <c r="AD96" s="65"/>
      <c r="AE96" s="65"/>
      <c r="AF96" s="141"/>
      <c r="AG96" s="141"/>
      <c r="AH96" s="142"/>
      <c r="AI96" s="141"/>
      <c r="AJ96" s="65"/>
      <c r="AK96" s="65"/>
    </row>
    <row r="97" spans="1:37" x14ac:dyDescent="0.3">
      <c r="A97" s="46"/>
      <c r="B97" s="46"/>
      <c r="E97" s="65">
        <f t="shared" ca="1" si="14"/>
        <v>0</v>
      </c>
      <c r="F97" s="65" t="s">
        <v>8</v>
      </c>
      <c r="G97" s="65" t="s">
        <v>142</v>
      </c>
      <c r="H97" s="65">
        <f t="shared" ca="1" si="18"/>
        <v>0</v>
      </c>
      <c r="I97" s="65">
        <f ca="1">IF(H97="N",COUNTIF($H$1:$H97,"N"),0)</f>
        <v>0</v>
      </c>
      <c r="J97" s="65">
        <f ca="1">IF(H97="S",COUNTIF($H$1:$H97,"S")+MAX(I$1:I$126),0)</f>
        <v>0</v>
      </c>
      <c r="K97" s="65">
        <f ca="1">IF(H97="M",COUNTIF($H$1:$H97,"M")+MAX(J$1:J$126),0)</f>
        <v>0</v>
      </c>
      <c r="L97" s="65">
        <f t="shared" ca="1" si="19"/>
        <v>0</v>
      </c>
      <c r="M97" s="65" t="str">
        <f t="shared" si="16"/>
        <v/>
      </c>
      <c r="N97" s="65" t="str">
        <f t="shared" si="20"/>
        <v/>
      </c>
      <c r="O97" s="65" t="str">
        <f t="shared" si="20"/>
        <v/>
      </c>
      <c r="P97" s="65" t="str">
        <f t="shared" si="20"/>
        <v/>
      </c>
      <c r="Q97" s="65" t="str">
        <f t="shared" si="20"/>
        <v/>
      </c>
      <c r="R97" s="65" t="str">
        <f t="shared" si="20"/>
        <v/>
      </c>
      <c r="S97" s="65" t="str">
        <f t="shared" si="20"/>
        <v/>
      </c>
      <c r="T97" s="65" t="str">
        <f t="shared" si="20"/>
        <v/>
      </c>
      <c r="U97" s="65" t="str">
        <f t="shared" si="20"/>
        <v/>
      </c>
      <c r="V97" s="65" t="str">
        <f t="shared" si="20"/>
        <v/>
      </c>
      <c r="W97" s="65" t="str">
        <f t="shared" si="20"/>
        <v/>
      </c>
      <c r="X97" s="65" t="str">
        <f t="shared" ca="1" si="20"/>
        <v/>
      </c>
      <c r="Y97" s="65" t="str">
        <f t="shared" si="20"/>
        <v/>
      </c>
      <c r="Z97" s="65" t="str">
        <f t="shared" si="20"/>
        <v/>
      </c>
      <c r="AA97" s="65" t="str">
        <f t="shared" si="20"/>
        <v/>
      </c>
      <c r="AD97" s="65"/>
      <c r="AE97" s="65"/>
      <c r="AF97" s="141"/>
      <c r="AG97" s="141"/>
      <c r="AH97" s="142"/>
      <c r="AI97" s="141"/>
      <c r="AJ97" s="65"/>
      <c r="AK97" s="65"/>
    </row>
    <row r="98" spans="1:37" x14ac:dyDescent="0.3">
      <c r="A98" s="46"/>
      <c r="B98" s="46"/>
      <c r="E98" s="65">
        <f t="shared" ca="1" si="14"/>
        <v>0</v>
      </c>
      <c r="F98" s="65" t="s">
        <v>8</v>
      </c>
      <c r="G98" s="65" t="s">
        <v>143</v>
      </c>
      <c r="H98" s="65">
        <f t="shared" ca="1" si="18"/>
        <v>0</v>
      </c>
      <c r="I98" s="65">
        <f ca="1">IF(H98="N",COUNTIF($H$1:$H98,"N"),0)</f>
        <v>0</v>
      </c>
      <c r="J98" s="65">
        <f ca="1">IF(H98="S",COUNTIF($H$1:$H98,"S")+MAX(I$1:I$126),0)</f>
        <v>0</v>
      </c>
      <c r="K98" s="65">
        <f ca="1">IF(H98="M",COUNTIF($H$1:$H98,"M")+MAX(J$1:J$126),0)</f>
        <v>0</v>
      </c>
      <c r="L98" s="65">
        <f t="shared" ca="1" si="19"/>
        <v>0</v>
      </c>
      <c r="M98" s="65" t="str">
        <f t="shared" si="16"/>
        <v/>
      </c>
      <c r="N98" s="65" t="str">
        <f t="shared" si="20"/>
        <v/>
      </c>
      <c r="O98" s="65" t="str">
        <f t="shared" si="20"/>
        <v/>
      </c>
      <c r="P98" s="65" t="str">
        <f t="shared" si="20"/>
        <v/>
      </c>
      <c r="Q98" s="65" t="str">
        <f t="shared" si="20"/>
        <v/>
      </c>
      <c r="R98" s="65" t="str">
        <f t="shared" si="20"/>
        <v/>
      </c>
      <c r="S98" s="65" t="str">
        <f t="shared" si="20"/>
        <v/>
      </c>
      <c r="T98" s="65" t="str">
        <f t="shared" si="20"/>
        <v/>
      </c>
      <c r="U98" s="65" t="str">
        <f t="shared" si="20"/>
        <v/>
      </c>
      <c r="V98" s="65" t="str">
        <f t="shared" si="20"/>
        <v/>
      </c>
      <c r="W98" s="65" t="str">
        <f t="shared" si="20"/>
        <v/>
      </c>
      <c r="X98" s="65" t="str">
        <f t="shared" ca="1" si="20"/>
        <v/>
      </c>
      <c r="Y98" s="65" t="str">
        <f t="shared" si="20"/>
        <v/>
      </c>
      <c r="Z98" s="65" t="str">
        <f t="shared" si="20"/>
        <v/>
      </c>
      <c r="AA98" s="65" t="str">
        <f t="shared" si="20"/>
        <v/>
      </c>
      <c r="AD98" s="65"/>
      <c r="AE98" s="65"/>
      <c r="AF98" s="141"/>
      <c r="AG98" s="141"/>
      <c r="AH98" s="142"/>
      <c r="AI98" s="141"/>
      <c r="AJ98" s="65"/>
      <c r="AK98" s="65"/>
    </row>
    <row r="99" spans="1:37" x14ac:dyDescent="0.3">
      <c r="A99" s="46"/>
      <c r="B99" s="46"/>
      <c r="E99" s="65">
        <f t="shared" ca="1" si="14"/>
        <v>0</v>
      </c>
      <c r="F99" s="65" t="s">
        <v>185</v>
      </c>
      <c r="G99" s="65" t="s">
        <v>179</v>
      </c>
      <c r="H99" s="65">
        <f t="shared" ref="H99:H104" ca="1" si="23">VLOOKUP(G99,INDIRECT("'"&amp;F99&amp;"'!"&amp;"B:C"),2,FALSE)</f>
        <v>0</v>
      </c>
      <c r="I99" s="65">
        <f ca="1">IF(H99="N",COUNTIF($H$1:$H99,"N"),0)</f>
        <v>0</v>
      </c>
      <c r="J99" s="65">
        <f ca="1">IF(H99="S",COUNTIF($H$1:$H99,"S")+MAX(I$1:I$126),0)</f>
        <v>0</v>
      </c>
      <c r="K99" s="65">
        <f ca="1">IF(H99="M",COUNTIF($H$1:$H99,"M")+MAX(J$1:J$126),0)</f>
        <v>0</v>
      </c>
      <c r="L99" s="65">
        <f t="shared" ref="L99:L104" ca="1" si="24">MAX(I99:K99)</f>
        <v>0</v>
      </c>
      <c r="M99" s="65" t="str">
        <f t="shared" si="16"/>
        <v/>
      </c>
      <c r="N99" s="65" t="str">
        <f t="shared" si="20"/>
        <v/>
      </c>
      <c r="O99" s="65" t="str">
        <f t="shared" si="20"/>
        <v/>
      </c>
      <c r="P99" s="65" t="str">
        <f t="shared" si="20"/>
        <v/>
      </c>
      <c r="Q99" s="65" t="str">
        <f t="shared" si="20"/>
        <v/>
      </c>
      <c r="R99" s="65" t="str">
        <f t="shared" si="20"/>
        <v/>
      </c>
      <c r="S99" s="65" t="str">
        <f t="shared" si="20"/>
        <v/>
      </c>
      <c r="T99" s="65" t="str">
        <f t="shared" si="20"/>
        <v/>
      </c>
      <c r="U99" s="65" t="str">
        <f t="shared" si="20"/>
        <v/>
      </c>
      <c r="V99" s="65" t="str">
        <f t="shared" si="20"/>
        <v/>
      </c>
      <c r="W99" s="65" t="str">
        <f t="shared" si="20"/>
        <v/>
      </c>
      <c r="X99" s="65" t="str">
        <f t="shared" si="20"/>
        <v/>
      </c>
      <c r="Y99" s="65" t="str">
        <f t="shared" ca="1" si="20"/>
        <v/>
      </c>
      <c r="Z99" s="65" t="str">
        <f t="shared" si="20"/>
        <v/>
      </c>
      <c r="AA99" s="65" t="str">
        <f t="shared" si="20"/>
        <v/>
      </c>
      <c r="AD99" s="65"/>
      <c r="AE99" s="65"/>
      <c r="AF99" s="141"/>
      <c r="AG99" s="141"/>
      <c r="AH99" s="142"/>
      <c r="AI99" s="141"/>
      <c r="AJ99" s="65"/>
      <c r="AK99" s="65"/>
    </row>
    <row r="100" spans="1:37" x14ac:dyDescent="0.3">
      <c r="A100" s="46"/>
      <c r="B100" s="46"/>
      <c r="E100" s="65">
        <f t="shared" ca="1" si="14"/>
        <v>0</v>
      </c>
      <c r="F100" s="65" t="s">
        <v>185</v>
      </c>
      <c r="G100" s="65" t="s">
        <v>180</v>
      </c>
      <c r="H100" s="65">
        <f t="shared" ca="1" si="23"/>
        <v>0</v>
      </c>
      <c r="I100" s="65">
        <f ca="1">IF(H100="N",COUNTIF($H$1:$H100,"N"),0)</f>
        <v>0</v>
      </c>
      <c r="J100" s="65">
        <f ca="1">IF(H100="S",COUNTIF($H$1:$H100,"S")+MAX(I$1:I$126),0)</f>
        <v>0</v>
      </c>
      <c r="K100" s="65">
        <f ca="1">IF(H100="M",COUNTIF($H$1:$H100,"M")+MAX(J$1:J$126),0)</f>
        <v>0</v>
      </c>
      <c r="L100" s="65">
        <f t="shared" ca="1" si="24"/>
        <v>0</v>
      </c>
      <c r="M100" s="65" t="str">
        <f t="shared" si="16"/>
        <v/>
      </c>
      <c r="N100" s="65" t="str">
        <f t="shared" si="20"/>
        <v/>
      </c>
      <c r="O100" s="65" t="str">
        <f t="shared" si="20"/>
        <v/>
      </c>
      <c r="P100" s="65" t="str">
        <f t="shared" ref="N100:AA118" si="25">IFERROR(IF(P$5=$F100,VLOOKUP($H100,$B$2:$C$5,2,FALSE),""),"")</f>
        <v/>
      </c>
      <c r="Q100" s="65" t="str">
        <f t="shared" si="25"/>
        <v/>
      </c>
      <c r="R100" s="65" t="str">
        <f t="shared" si="25"/>
        <v/>
      </c>
      <c r="S100" s="65" t="str">
        <f t="shared" si="25"/>
        <v/>
      </c>
      <c r="T100" s="65" t="str">
        <f t="shared" si="25"/>
        <v/>
      </c>
      <c r="U100" s="65" t="str">
        <f t="shared" si="25"/>
        <v/>
      </c>
      <c r="V100" s="65" t="str">
        <f t="shared" si="25"/>
        <v/>
      </c>
      <c r="W100" s="65" t="str">
        <f t="shared" si="25"/>
        <v/>
      </c>
      <c r="X100" s="65" t="str">
        <f t="shared" si="25"/>
        <v/>
      </c>
      <c r="Y100" s="65" t="str">
        <f t="shared" ca="1" si="25"/>
        <v/>
      </c>
      <c r="Z100" s="65" t="str">
        <f t="shared" si="25"/>
        <v/>
      </c>
      <c r="AA100" s="65" t="str">
        <f t="shared" si="25"/>
        <v/>
      </c>
      <c r="AD100" s="65"/>
      <c r="AE100" s="65"/>
      <c r="AF100" s="141"/>
      <c r="AG100" s="141"/>
      <c r="AH100" s="142"/>
      <c r="AI100" s="141"/>
      <c r="AJ100" s="65"/>
      <c r="AK100" s="65"/>
    </row>
    <row r="101" spans="1:37" x14ac:dyDescent="0.3">
      <c r="A101" s="46"/>
      <c r="B101" s="46"/>
      <c r="E101" s="65">
        <f t="shared" ca="1" si="14"/>
        <v>0</v>
      </c>
      <c r="F101" s="65" t="s">
        <v>185</v>
      </c>
      <c r="G101" s="65" t="s">
        <v>181</v>
      </c>
      <c r="H101" s="65">
        <f t="shared" ca="1" si="23"/>
        <v>0</v>
      </c>
      <c r="I101" s="65">
        <f ca="1">IF(H101="N",COUNTIF($H$1:$H101,"N"),0)</f>
        <v>0</v>
      </c>
      <c r="J101" s="65">
        <f ca="1">IF(H101="S",COUNTIF($H$1:$H101,"S")+MAX(I$1:I$126),0)</f>
        <v>0</v>
      </c>
      <c r="K101" s="65">
        <f ca="1">IF(H101="M",COUNTIF($H$1:$H101,"M")+MAX(J$1:J$126),0)</f>
        <v>0</v>
      </c>
      <c r="L101" s="65">
        <f t="shared" ca="1" si="24"/>
        <v>0</v>
      </c>
      <c r="M101" s="65" t="str">
        <f t="shared" si="16"/>
        <v/>
      </c>
      <c r="N101" s="65" t="str">
        <f t="shared" si="25"/>
        <v/>
      </c>
      <c r="O101" s="65" t="str">
        <f t="shared" si="25"/>
        <v/>
      </c>
      <c r="P101" s="65" t="str">
        <f t="shared" si="25"/>
        <v/>
      </c>
      <c r="Q101" s="65" t="str">
        <f t="shared" si="25"/>
        <v/>
      </c>
      <c r="R101" s="65" t="str">
        <f t="shared" si="25"/>
        <v/>
      </c>
      <c r="S101" s="65" t="str">
        <f t="shared" si="25"/>
        <v/>
      </c>
      <c r="T101" s="65" t="str">
        <f t="shared" si="25"/>
        <v/>
      </c>
      <c r="U101" s="65" t="str">
        <f t="shared" si="25"/>
        <v/>
      </c>
      <c r="V101" s="65" t="str">
        <f t="shared" si="25"/>
        <v/>
      </c>
      <c r="W101" s="65" t="str">
        <f t="shared" si="25"/>
        <v/>
      </c>
      <c r="X101" s="65" t="str">
        <f t="shared" si="25"/>
        <v/>
      </c>
      <c r="Y101" s="65" t="str">
        <f t="shared" ca="1" si="25"/>
        <v/>
      </c>
      <c r="Z101" s="65" t="str">
        <f t="shared" si="25"/>
        <v/>
      </c>
      <c r="AA101" s="65" t="str">
        <f t="shared" si="25"/>
        <v/>
      </c>
      <c r="AD101" s="65"/>
      <c r="AE101" s="65"/>
      <c r="AF101" s="141"/>
      <c r="AG101" s="141"/>
      <c r="AH101" s="142"/>
      <c r="AI101" s="141"/>
      <c r="AJ101" s="65"/>
      <c r="AK101" s="65"/>
    </row>
    <row r="102" spans="1:37" x14ac:dyDescent="0.3">
      <c r="A102" s="46"/>
      <c r="B102" s="46"/>
      <c r="E102" s="65">
        <f t="shared" ca="1" si="14"/>
        <v>0</v>
      </c>
      <c r="F102" s="65" t="s">
        <v>185</v>
      </c>
      <c r="G102" s="65" t="s">
        <v>182</v>
      </c>
      <c r="H102" s="65">
        <f t="shared" ca="1" si="23"/>
        <v>0</v>
      </c>
      <c r="I102" s="65">
        <f ca="1">IF(H102="N",COUNTIF($H$1:$H102,"N"),0)</f>
        <v>0</v>
      </c>
      <c r="J102" s="65">
        <f ca="1">IF(H102="S",COUNTIF($H$1:$H102,"S")+MAX(I$1:I$126),0)</f>
        <v>0</v>
      </c>
      <c r="K102" s="65">
        <f ca="1">IF(H102="M",COUNTIF($H$1:$H102,"M")+MAX(J$1:J$126),0)</f>
        <v>0</v>
      </c>
      <c r="L102" s="65">
        <f t="shared" ca="1" si="24"/>
        <v>0</v>
      </c>
      <c r="M102" s="65" t="str">
        <f t="shared" si="16"/>
        <v/>
      </c>
      <c r="N102" s="65" t="str">
        <f t="shared" si="25"/>
        <v/>
      </c>
      <c r="O102" s="65" t="str">
        <f t="shared" si="25"/>
        <v/>
      </c>
      <c r="P102" s="65" t="str">
        <f t="shared" si="25"/>
        <v/>
      </c>
      <c r="Q102" s="65" t="str">
        <f t="shared" si="25"/>
        <v/>
      </c>
      <c r="R102" s="65" t="str">
        <f t="shared" si="25"/>
        <v/>
      </c>
      <c r="S102" s="65" t="str">
        <f t="shared" si="25"/>
        <v/>
      </c>
      <c r="T102" s="65" t="str">
        <f t="shared" si="25"/>
        <v/>
      </c>
      <c r="U102" s="65" t="str">
        <f t="shared" si="25"/>
        <v/>
      </c>
      <c r="V102" s="65" t="str">
        <f t="shared" si="25"/>
        <v/>
      </c>
      <c r="W102" s="65" t="str">
        <f t="shared" si="25"/>
        <v/>
      </c>
      <c r="X102" s="65" t="str">
        <f t="shared" si="25"/>
        <v/>
      </c>
      <c r="Y102" s="65" t="str">
        <f t="shared" ca="1" si="25"/>
        <v/>
      </c>
      <c r="Z102" s="65" t="str">
        <f t="shared" si="25"/>
        <v/>
      </c>
      <c r="AA102" s="65" t="str">
        <f t="shared" si="25"/>
        <v/>
      </c>
      <c r="AD102" s="65"/>
      <c r="AE102" s="65"/>
      <c r="AF102" s="141"/>
      <c r="AG102" s="141"/>
      <c r="AH102" s="142"/>
      <c r="AI102" s="141"/>
      <c r="AJ102" s="65"/>
      <c r="AK102" s="65"/>
    </row>
    <row r="103" spans="1:37" x14ac:dyDescent="0.3">
      <c r="A103" s="46"/>
      <c r="B103" s="46"/>
      <c r="E103" s="65">
        <f t="shared" ca="1" si="14"/>
        <v>0</v>
      </c>
      <c r="F103" s="65" t="s">
        <v>185</v>
      </c>
      <c r="G103" s="65" t="s">
        <v>183</v>
      </c>
      <c r="H103" s="65">
        <f t="shared" ca="1" si="23"/>
        <v>0</v>
      </c>
      <c r="I103" s="65">
        <f ca="1">IF(H103="N",COUNTIF($H$1:$H103,"N"),0)</f>
        <v>0</v>
      </c>
      <c r="J103" s="65">
        <f ca="1">IF(H103="S",COUNTIF($H$1:$H103,"S")+MAX(I$1:I$126),0)</f>
        <v>0</v>
      </c>
      <c r="K103" s="65">
        <f ca="1">IF(H103="M",COUNTIF($H$1:$H103,"M")+MAX(J$1:J$126),0)</f>
        <v>0</v>
      </c>
      <c r="L103" s="65">
        <f t="shared" ca="1" si="24"/>
        <v>0</v>
      </c>
      <c r="M103" s="65" t="str">
        <f t="shared" si="16"/>
        <v/>
      </c>
      <c r="N103" s="65" t="str">
        <f t="shared" si="25"/>
        <v/>
      </c>
      <c r="O103" s="65" t="str">
        <f t="shared" si="25"/>
        <v/>
      </c>
      <c r="P103" s="65" t="str">
        <f t="shared" si="25"/>
        <v/>
      </c>
      <c r="Q103" s="65" t="str">
        <f t="shared" si="25"/>
        <v/>
      </c>
      <c r="R103" s="65" t="str">
        <f t="shared" si="25"/>
        <v/>
      </c>
      <c r="S103" s="65" t="str">
        <f t="shared" si="25"/>
        <v/>
      </c>
      <c r="T103" s="65" t="str">
        <f t="shared" si="25"/>
        <v/>
      </c>
      <c r="U103" s="65" t="str">
        <f t="shared" si="25"/>
        <v/>
      </c>
      <c r="V103" s="65" t="str">
        <f t="shared" si="25"/>
        <v/>
      </c>
      <c r="W103" s="65" t="str">
        <f t="shared" si="25"/>
        <v/>
      </c>
      <c r="X103" s="65" t="str">
        <f t="shared" si="25"/>
        <v/>
      </c>
      <c r="Y103" s="65" t="str">
        <f t="shared" ca="1" si="25"/>
        <v/>
      </c>
      <c r="Z103" s="65" t="str">
        <f t="shared" si="25"/>
        <v/>
      </c>
      <c r="AA103" s="65" t="str">
        <f t="shared" si="25"/>
        <v/>
      </c>
      <c r="AD103" s="65"/>
      <c r="AE103" s="65"/>
      <c r="AF103" s="141"/>
      <c r="AG103" s="141"/>
      <c r="AH103" s="142"/>
      <c r="AI103" s="141"/>
      <c r="AJ103" s="65"/>
      <c r="AK103" s="65"/>
    </row>
    <row r="104" spans="1:37" x14ac:dyDescent="0.3">
      <c r="A104" s="46"/>
      <c r="B104" s="46"/>
      <c r="E104" s="65">
        <f t="shared" ca="1" si="14"/>
        <v>0</v>
      </c>
      <c r="F104" s="65" t="s">
        <v>185</v>
      </c>
      <c r="G104" s="65" t="s">
        <v>184</v>
      </c>
      <c r="H104" s="65">
        <f t="shared" ca="1" si="23"/>
        <v>0</v>
      </c>
      <c r="I104" s="65">
        <f ca="1">IF(H104="N",COUNTIF($H$1:$H104,"N"),0)</f>
        <v>0</v>
      </c>
      <c r="J104" s="65">
        <f ca="1">IF(H104="S",COUNTIF($H$1:$H104,"S")+MAX(I$1:I$126),0)</f>
        <v>0</v>
      </c>
      <c r="K104" s="65">
        <f ca="1">IF(H104="M",COUNTIF($H$1:$H104,"M")+MAX(J$1:J$126),0)</f>
        <v>0</v>
      </c>
      <c r="L104" s="65">
        <f t="shared" ca="1" si="24"/>
        <v>0</v>
      </c>
      <c r="M104" s="65" t="str">
        <f t="shared" si="16"/>
        <v/>
      </c>
      <c r="N104" s="65" t="str">
        <f t="shared" si="25"/>
        <v/>
      </c>
      <c r="O104" s="65" t="str">
        <f t="shared" si="25"/>
        <v/>
      </c>
      <c r="P104" s="65" t="str">
        <f t="shared" si="25"/>
        <v/>
      </c>
      <c r="Q104" s="65" t="str">
        <f t="shared" si="25"/>
        <v/>
      </c>
      <c r="R104" s="65" t="str">
        <f t="shared" si="25"/>
        <v/>
      </c>
      <c r="S104" s="65" t="str">
        <f t="shared" si="25"/>
        <v/>
      </c>
      <c r="T104" s="65" t="str">
        <f t="shared" si="25"/>
        <v/>
      </c>
      <c r="U104" s="65" t="str">
        <f t="shared" si="25"/>
        <v/>
      </c>
      <c r="V104" s="65" t="str">
        <f t="shared" si="25"/>
        <v/>
      </c>
      <c r="W104" s="65" t="str">
        <f t="shared" si="25"/>
        <v/>
      </c>
      <c r="X104" s="65" t="str">
        <f t="shared" si="25"/>
        <v/>
      </c>
      <c r="Y104" s="65" t="str">
        <f t="shared" ca="1" si="25"/>
        <v/>
      </c>
      <c r="Z104" s="65" t="str">
        <f t="shared" si="25"/>
        <v/>
      </c>
      <c r="AA104" s="65" t="str">
        <f t="shared" si="25"/>
        <v/>
      </c>
      <c r="AD104" s="65"/>
      <c r="AE104" s="65"/>
      <c r="AF104" s="141"/>
      <c r="AG104" s="141"/>
      <c r="AH104" s="142"/>
      <c r="AI104" s="141"/>
      <c r="AJ104" s="65"/>
      <c r="AK104" s="65"/>
    </row>
    <row r="105" spans="1:37" x14ac:dyDescent="0.3">
      <c r="A105" s="46"/>
      <c r="B105" s="46"/>
      <c r="E105" s="65">
        <f t="shared" ca="1" si="14"/>
        <v>0</v>
      </c>
      <c r="F105" s="65" t="s">
        <v>187</v>
      </c>
      <c r="G105" s="65" t="s">
        <v>194</v>
      </c>
      <c r="H105" s="65">
        <f t="shared" ref="H105:H110" ca="1" si="26">VLOOKUP(G105,INDIRECT("'"&amp;F105&amp;"'!"&amp;"B:C"),2,FALSE)</f>
        <v>0</v>
      </c>
      <c r="I105" s="65">
        <f ca="1">IF(H105="N",COUNTIF($H$1:$H105,"N"),0)</f>
        <v>0</v>
      </c>
      <c r="J105" s="65">
        <f ca="1">IF(H105="S",COUNTIF($H$1:$H105,"S")+MAX(I$1:I$126),0)</f>
        <v>0</v>
      </c>
      <c r="K105" s="65">
        <f ca="1">IF(H105="M",COUNTIF($H$1:$H105,"M")+MAX(J$1:J$126),0)</f>
        <v>0</v>
      </c>
      <c r="L105" s="65">
        <f t="shared" ref="L105:L110" ca="1" si="27">MAX(I105:K105)</f>
        <v>0</v>
      </c>
      <c r="M105" s="65" t="str">
        <f t="shared" si="16"/>
        <v/>
      </c>
      <c r="N105" s="65" t="str">
        <f t="shared" si="25"/>
        <v/>
      </c>
      <c r="O105" s="65" t="str">
        <f t="shared" si="25"/>
        <v/>
      </c>
      <c r="P105" s="65" t="str">
        <f t="shared" si="25"/>
        <v/>
      </c>
      <c r="Q105" s="65" t="str">
        <f t="shared" si="25"/>
        <v/>
      </c>
      <c r="R105" s="65" t="str">
        <f t="shared" si="25"/>
        <v/>
      </c>
      <c r="S105" s="65" t="str">
        <f t="shared" si="25"/>
        <v/>
      </c>
      <c r="T105" s="65" t="str">
        <f t="shared" si="25"/>
        <v/>
      </c>
      <c r="U105" s="65" t="str">
        <f t="shared" si="25"/>
        <v/>
      </c>
      <c r="V105" s="65" t="str">
        <f t="shared" si="25"/>
        <v/>
      </c>
      <c r="W105" s="65" t="str">
        <f t="shared" si="25"/>
        <v/>
      </c>
      <c r="X105" s="65" t="str">
        <f t="shared" si="25"/>
        <v/>
      </c>
      <c r="Y105" s="65" t="str">
        <f t="shared" si="25"/>
        <v/>
      </c>
      <c r="Z105" s="65" t="str">
        <f t="shared" ca="1" si="25"/>
        <v/>
      </c>
      <c r="AA105" s="65" t="str">
        <f t="shared" si="25"/>
        <v/>
      </c>
      <c r="AD105" s="65"/>
      <c r="AE105" s="65"/>
      <c r="AF105" s="141"/>
      <c r="AG105" s="141"/>
      <c r="AH105" s="142"/>
      <c r="AI105" s="141"/>
      <c r="AJ105" s="65"/>
      <c r="AK105" s="65"/>
    </row>
    <row r="106" spans="1:37" x14ac:dyDescent="0.3">
      <c r="A106" s="46"/>
      <c r="B106" s="46"/>
      <c r="E106" s="65">
        <f t="shared" ca="1" si="14"/>
        <v>0</v>
      </c>
      <c r="F106" s="65" t="s">
        <v>187</v>
      </c>
      <c r="G106" s="65" t="s">
        <v>189</v>
      </c>
      <c r="H106" s="65">
        <f t="shared" ca="1" si="26"/>
        <v>0</v>
      </c>
      <c r="I106" s="65">
        <f ca="1">IF(H106="N",COUNTIF($H$1:$H106,"N"),0)</f>
        <v>0</v>
      </c>
      <c r="J106" s="65">
        <f ca="1">IF(H106="S",COUNTIF($H$1:$H106,"S")+MAX(I$1:I$126),0)</f>
        <v>0</v>
      </c>
      <c r="K106" s="65">
        <f ca="1">IF(H106="M",COUNTIF($H$1:$H106,"M")+MAX(J$1:J$126),0)</f>
        <v>0</v>
      </c>
      <c r="L106" s="65">
        <f t="shared" ca="1" si="27"/>
        <v>0</v>
      </c>
      <c r="M106" s="65" t="str">
        <f t="shared" si="16"/>
        <v/>
      </c>
      <c r="N106" s="65" t="str">
        <f t="shared" si="25"/>
        <v/>
      </c>
      <c r="O106" s="65" t="str">
        <f t="shared" si="25"/>
        <v/>
      </c>
      <c r="P106" s="65" t="str">
        <f t="shared" si="25"/>
        <v/>
      </c>
      <c r="Q106" s="65" t="str">
        <f t="shared" si="25"/>
        <v/>
      </c>
      <c r="R106" s="65" t="str">
        <f t="shared" si="25"/>
        <v/>
      </c>
      <c r="S106" s="65" t="str">
        <f t="shared" si="25"/>
        <v/>
      </c>
      <c r="T106" s="65" t="str">
        <f t="shared" si="25"/>
        <v/>
      </c>
      <c r="U106" s="65" t="str">
        <f t="shared" si="25"/>
        <v/>
      </c>
      <c r="V106" s="65" t="str">
        <f t="shared" si="25"/>
        <v/>
      </c>
      <c r="W106" s="65" t="str">
        <f t="shared" si="25"/>
        <v/>
      </c>
      <c r="X106" s="65" t="str">
        <f t="shared" si="25"/>
        <v/>
      </c>
      <c r="Y106" s="65" t="str">
        <f t="shared" si="25"/>
        <v/>
      </c>
      <c r="Z106" s="65" t="str">
        <f t="shared" ca="1" si="25"/>
        <v/>
      </c>
      <c r="AA106" s="65" t="str">
        <f t="shared" si="25"/>
        <v/>
      </c>
      <c r="AD106" s="65"/>
      <c r="AE106" s="65"/>
      <c r="AF106" s="141"/>
      <c r="AG106" s="141"/>
      <c r="AH106" s="142"/>
      <c r="AI106" s="141"/>
      <c r="AJ106" s="65"/>
      <c r="AK106" s="65"/>
    </row>
    <row r="107" spans="1:37" x14ac:dyDescent="0.3">
      <c r="A107" s="46"/>
      <c r="B107" s="46"/>
      <c r="E107" s="65">
        <f t="shared" ca="1" si="14"/>
        <v>0</v>
      </c>
      <c r="F107" s="65" t="s">
        <v>187</v>
      </c>
      <c r="G107" s="65" t="s">
        <v>188</v>
      </c>
      <c r="H107" s="65">
        <f t="shared" ca="1" si="26"/>
        <v>0</v>
      </c>
      <c r="I107" s="65">
        <f ca="1">IF(H107="N",COUNTIF($H$1:$H107,"N"),0)</f>
        <v>0</v>
      </c>
      <c r="J107" s="65">
        <f ca="1">IF(H107="S",COUNTIF($H$1:$H107,"S")+MAX(I$1:I$126),0)</f>
        <v>0</v>
      </c>
      <c r="K107" s="65">
        <f ca="1">IF(H107="M",COUNTIF($H$1:$H107,"M")+MAX(J$1:J$126),0)</f>
        <v>0</v>
      </c>
      <c r="L107" s="65">
        <f t="shared" ca="1" si="27"/>
        <v>0</v>
      </c>
      <c r="M107" s="65" t="str">
        <f t="shared" si="16"/>
        <v/>
      </c>
      <c r="N107" s="65" t="str">
        <f t="shared" si="25"/>
        <v/>
      </c>
      <c r="O107" s="65" t="str">
        <f t="shared" si="25"/>
        <v/>
      </c>
      <c r="P107" s="65" t="str">
        <f t="shared" si="25"/>
        <v/>
      </c>
      <c r="Q107" s="65" t="str">
        <f t="shared" si="25"/>
        <v/>
      </c>
      <c r="R107" s="65" t="str">
        <f t="shared" si="25"/>
        <v/>
      </c>
      <c r="S107" s="65" t="str">
        <f t="shared" si="25"/>
        <v/>
      </c>
      <c r="T107" s="65" t="str">
        <f t="shared" si="25"/>
        <v/>
      </c>
      <c r="U107" s="65" t="str">
        <f t="shared" si="25"/>
        <v/>
      </c>
      <c r="V107" s="65" t="str">
        <f t="shared" si="25"/>
        <v/>
      </c>
      <c r="W107" s="65" t="str">
        <f t="shared" si="25"/>
        <v/>
      </c>
      <c r="X107" s="65" t="str">
        <f t="shared" si="25"/>
        <v/>
      </c>
      <c r="Y107" s="65" t="str">
        <f t="shared" si="25"/>
        <v/>
      </c>
      <c r="Z107" s="65" t="str">
        <f t="shared" ca="1" si="25"/>
        <v/>
      </c>
      <c r="AA107" s="65" t="str">
        <f t="shared" si="25"/>
        <v/>
      </c>
      <c r="AD107" s="65"/>
      <c r="AE107" s="65"/>
      <c r="AF107" s="141"/>
      <c r="AG107" s="141"/>
      <c r="AH107" s="142"/>
      <c r="AI107" s="141"/>
      <c r="AJ107" s="65"/>
      <c r="AK107" s="65"/>
    </row>
    <row r="108" spans="1:37" x14ac:dyDescent="0.3">
      <c r="A108" s="46"/>
      <c r="B108" s="46"/>
      <c r="E108" s="65">
        <f t="shared" ca="1" si="14"/>
        <v>0</v>
      </c>
      <c r="F108" s="65" t="s">
        <v>187</v>
      </c>
      <c r="G108" s="65" t="s">
        <v>190</v>
      </c>
      <c r="H108" s="65">
        <f t="shared" ca="1" si="26"/>
        <v>0</v>
      </c>
      <c r="I108" s="65">
        <f ca="1">IF(H108="N",COUNTIF($H$1:$H108,"N"),0)</f>
        <v>0</v>
      </c>
      <c r="J108" s="65">
        <f ca="1">IF(H108="S",COUNTIF($H$1:$H108,"S")+MAX(I$1:I$126),0)</f>
        <v>0</v>
      </c>
      <c r="K108" s="65">
        <f ca="1">IF(H108="M",COUNTIF($H$1:$H108,"M")+MAX(J$1:J$126),0)</f>
        <v>0</v>
      </c>
      <c r="L108" s="65">
        <f t="shared" ca="1" si="27"/>
        <v>0</v>
      </c>
      <c r="M108" s="65" t="str">
        <f t="shared" si="16"/>
        <v/>
      </c>
      <c r="N108" s="65" t="str">
        <f t="shared" si="25"/>
        <v/>
      </c>
      <c r="O108" s="65" t="str">
        <f t="shared" si="25"/>
        <v/>
      </c>
      <c r="P108" s="65" t="str">
        <f t="shared" si="25"/>
        <v/>
      </c>
      <c r="Q108" s="65" t="str">
        <f t="shared" si="25"/>
        <v/>
      </c>
      <c r="R108" s="65" t="str">
        <f t="shared" si="25"/>
        <v/>
      </c>
      <c r="S108" s="65" t="str">
        <f t="shared" si="25"/>
        <v/>
      </c>
      <c r="T108" s="65" t="str">
        <f t="shared" si="25"/>
        <v/>
      </c>
      <c r="U108" s="65" t="str">
        <f t="shared" si="25"/>
        <v/>
      </c>
      <c r="V108" s="65" t="str">
        <f t="shared" si="25"/>
        <v/>
      </c>
      <c r="W108" s="65" t="str">
        <f t="shared" si="25"/>
        <v/>
      </c>
      <c r="X108" s="65" t="str">
        <f t="shared" si="25"/>
        <v/>
      </c>
      <c r="Y108" s="65" t="str">
        <f t="shared" si="25"/>
        <v/>
      </c>
      <c r="Z108" s="65" t="str">
        <f t="shared" ca="1" si="25"/>
        <v/>
      </c>
      <c r="AA108" s="65" t="str">
        <f t="shared" si="25"/>
        <v/>
      </c>
      <c r="AD108" s="65"/>
      <c r="AE108" s="65"/>
      <c r="AF108" s="141"/>
      <c r="AG108" s="141"/>
      <c r="AH108" s="142"/>
      <c r="AI108" s="141"/>
      <c r="AJ108" s="65"/>
      <c r="AK108" s="65"/>
    </row>
    <row r="109" spans="1:37" x14ac:dyDescent="0.3">
      <c r="A109" s="46"/>
      <c r="B109" s="46"/>
      <c r="E109" s="65">
        <f t="shared" ca="1" si="14"/>
        <v>0</v>
      </c>
      <c r="F109" s="65" t="s">
        <v>187</v>
      </c>
      <c r="G109" s="65" t="s">
        <v>191</v>
      </c>
      <c r="H109" s="65">
        <f t="shared" ca="1" si="26"/>
        <v>0</v>
      </c>
      <c r="I109" s="65">
        <f ca="1">IF(H109="N",COUNTIF($H$1:$H109,"N"),0)</f>
        <v>0</v>
      </c>
      <c r="J109" s="65">
        <f ca="1">IF(H109="S",COUNTIF($H$1:$H109,"S")+MAX(I$1:I$126),0)</f>
        <v>0</v>
      </c>
      <c r="K109" s="65">
        <f ca="1">IF(H109="M",COUNTIF($H$1:$H109,"M")+MAX(J$1:J$126),0)</f>
        <v>0</v>
      </c>
      <c r="L109" s="65">
        <f t="shared" ca="1" si="27"/>
        <v>0</v>
      </c>
      <c r="M109" s="65" t="str">
        <f t="shared" si="16"/>
        <v/>
      </c>
      <c r="N109" s="65" t="str">
        <f t="shared" si="25"/>
        <v/>
      </c>
      <c r="O109" s="65" t="str">
        <f t="shared" si="25"/>
        <v/>
      </c>
      <c r="P109" s="65" t="str">
        <f t="shared" si="25"/>
        <v/>
      </c>
      <c r="Q109" s="65" t="str">
        <f t="shared" si="25"/>
        <v/>
      </c>
      <c r="R109" s="65" t="str">
        <f t="shared" si="25"/>
        <v/>
      </c>
      <c r="S109" s="65" t="str">
        <f t="shared" si="25"/>
        <v/>
      </c>
      <c r="T109" s="65" t="str">
        <f t="shared" si="25"/>
        <v/>
      </c>
      <c r="U109" s="65" t="str">
        <f t="shared" si="25"/>
        <v/>
      </c>
      <c r="V109" s="65" t="str">
        <f t="shared" si="25"/>
        <v/>
      </c>
      <c r="W109" s="65" t="str">
        <f t="shared" si="25"/>
        <v/>
      </c>
      <c r="X109" s="65" t="str">
        <f t="shared" si="25"/>
        <v/>
      </c>
      <c r="Y109" s="65" t="str">
        <f t="shared" si="25"/>
        <v/>
      </c>
      <c r="Z109" s="65" t="str">
        <f t="shared" ca="1" si="25"/>
        <v/>
      </c>
      <c r="AA109" s="65" t="str">
        <f t="shared" si="25"/>
        <v/>
      </c>
      <c r="AD109" s="65"/>
      <c r="AE109" s="65"/>
      <c r="AF109" s="141"/>
      <c r="AG109" s="141"/>
      <c r="AH109" s="142"/>
      <c r="AI109" s="141"/>
      <c r="AJ109" s="65"/>
      <c r="AK109" s="65"/>
    </row>
    <row r="110" spans="1:37" x14ac:dyDescent="0.3">
      <c r="A110" s="46"/>
      <c r="B110" s="46"/>
      <c r="E110" s="65">
        <f t="shared" ca="1" si="14"/>
        <v>0</v>
      </c>
      <c r="F110" s="65" t="s">
        <v>187</v>
      </c>
      <c r="G110" s="65" t="s">
        <v>192</v>
      </c>
      <c r="H110" s="65">
        <f t="shared" ca="1" si="26"/>
        <v>0</v>
      </c>
      <c r="I110" s="65">
        <f ca="1">IF(H110="N",COUNTIF($H$1:$H110,"N"),0)</f>
        <v>0</v>
      </c>
      <c r="J110" s="65">
        <f ca="1">IF(H110="S",COUNTIF($H$1:$H110,"S")+MAX(I$1:I$126),0)</f>
        <v>0</v>
      </c>
      <c r="K110" s="65">
        <f ca="1">IF(H110="M",COUNTIF($H$1:$H110,"M")+MAX(J$1:J$126),0)</f>
        <v>0</v>
      </c>
      <c r="L110" s="65">
        <f t="shared" ca="1" si="27"/>
        <v>0</v>
      </c>
      <c r="M110" s="65" t="str">
        <f t="shared" si="16"/>
        <v/>
      </c>
      <c r="N110" s="65" t="str">
        <f t="shared" si="25"/>
        <v/>
      </c>
      <c r="O110" s="65" t="str">
        <f t="shared" si="25"/>
        <v/>
      </c>
      <c r="P110" s="65" t="str">
        <f t="shared" si="25"/>
        <v/>
      </c>
      <c r="Q110" s="65" t="str">
        <f t="shared" si="25"/>
        <v/>
      </c>
      <c r="R110" s="65" t="str">
        <f t="shared" si="25"/>
        <v/>
      </c>
      <c r="S110" s="65" t="str">
        <f t="shared" si="25"/>
        <v/>
      </c>
      <c r="T110" s="65" t="str">
        <f t="shared" si="25"/>
        <v/>
      </c>
      <c r="U110" s="65" t="str">
        <f t="shared" si="25"/>
        <v/>
      </c>
      <c r="V110" s="65" t="str">
        <f t="shared" si="25"/>
        <v/>
      </c>
      <c r="W110" s="65" t="str">
        <f t="shared" si="25"/>
        <v/>
      </c>
      <c r="X110" s="65" t="str">
        <f t="shared" si="25"/>
        <v/>
      </c>
      <c r="Y110" s="65" t="str">
        <f t="shared" si="25"/>
        <v/>
      </c>
      <c r="Z110" s="65" t="str">
        <f t="shared" ca="1" si="25"/>
        <v/>
      </c>
      <c r="AA110" s="65" t="str">
        <f t="shared" si="25"/>
        <v/>
      </c>
      <c r="AD110" s="65"/>
      <c r="AE110" s="65"/>
      <c r="AF110" s="141"/>
      <c r="AG110" s="141"/>
      <c r="AH110" s="142"/>
      <c r="AI110" s="141"/>
      <c r="AJ110" s="65"/>
      <c r="AK110" s="65"/>
    </row>
    <row r="111" spans="1:37" x14ac:dyDescent="0.3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 t="str">
        <f t="shared" si="16"/>
        <v/>
      </c>
      <c r="N111" s="46" t="str">
        <f t="shared" si="25"/>
        <v/>
      </c>
      <c r="O111" s="46" t="str">
        <f t="shared" si="25"/>
        <v/>
      </c>
      <c r="P111" s="46" t="str">
        <f t="shared" si="25"/>
        <v/>
      </c>
      <c r="Q111" s="46" t="str">
        <f t="shared" si="25"/>
        <v/>
      </c>
      <c r="R111" s="46" t="str">
        <f t="shared" si="25"/>
        <v/>
      </c>
      <c r="S111" s="46" t="str">
        <f t="shared" si="25"/>
        <v/>
      </c>
      <c r="T111" s="46" t="str">
        <f t="shared" si="25"/>
        <v/>
      </c>
      <c r="U111" s="46" t="str">
        <f t="shared" si="25"/>
        <v/>
      </c>
      <c r="V111" s="46" t="str">
        <f t="shared" si="25"/>
        <v/>
      </c>
      <c r="W111" s="46" t="str">
        <f t="shared" si="25"/>
        <v/>
      </c>
      <c r="X111" s="46" t="str">
        <f t="shared" si="25"/>
        <v/>
      </c>
      <c r="Y111" s="46" t="str">
        <f t="shared" si="25"/>
        <v/>
      </c>
      <c r="Z111" s="46" t="str">
        <f t="shared" si="25"/>
        <v/>
      </c>
      <c r="AA111" s="46" t="str">
        <f t="shared" si="25"/>
        <v/>
      </c>
      <c r="AB111" s="46"/>
      <c r="AC111" s="46"/>
      <c r="AF111" s="64"/>
      <c r="AG111" s="64"/>
      <c r="AH111" s="140"/>
      <c r="AI111" s="64"/>
    </row>
    <row r="112" spans="1:37" x14ac:dyDescent="0.3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 t="str">
        <f t="shared" si="16"/>
        <v/>
      </c>
      <c r="N112" s="46" t="str">
        <f t="shared" si="25"/>
        <v/>
      </c>
      <c r="O112" s="46" t="str">
        <f t="shared" si="25"/>
        <v/>
      </c>
      <c r="P112" s="46" t="str">
        <f t="shared" si="25"/>
        <v/>
      </c>
      <c r="Q112" s="46" t="str">
        <f t="shared" si="25"/>
        <v/>
      </c>
      <c r="R112" s="46" t="str">
        <f t="shared" si="25"/>
        <v/>
      </c>
      <c r="S112" s="46" t="str">
        <f t="shared" si="25"/>
        <v/>
      </c>
      <c r="T112" s="46" t="str">
        <f t="shared" si="25"/>
        <v/>
      </c>
      <c r="U112" s="46" t="str">
        <f t="shared" si="25"/>
        <v/>
      </c>
      <c r="V112" s="46" t="str">
        <f t="shared" si="25"/>
        <v/>
      </c>
      <c r="W112" s="46" t="str">
        <f t="shared" si="25"/>
        <v/>
      </c>
      <c r="X112" s="46" t="str">
        <f t="shared" si="25"/>
        <v/>
      </c>
      <c r="Y112" s="46" t="str">
        <f t="shared" si="25"/>
        <v/>
      </c>
      <c r="Z112" s="46" t="str">
        <f t="shared" si="25"/>
        <v/>
      </c>
      <c r="AA112" s="46" t="str">
        <f t="shared" si="25"/>
        <v/>
      </c>
      <c r="AB112" s="46"/>
      <c r="AC112" s="46"/>
      <c r="AF112" s="64"/>
      <c r="AG112" s="64"/>
      <c r="AH112" s="140"/>
      <c r="AI112" s="64"/>
    </row>
    <row r="113" spans="1:35" x14ac:dyDescent="0.3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 t="str">
        <f t="shared" si="16"/>
        <v/>
      </c>
      <c r="N113" s="46" t="str">
        <f t="shared" si="25"/>
        <v/>
      </c>
      <c r="O113" s="46" t="str">
        <f t="shared" si="25"/>
        <v/>
      </c>
      <c r="P113" s="46" t="str">
        <f t="shared" si="25"/>
        <v/>
      </c>
      <c r="Q113" s="46" t="str">
        <f t="shared" si="25"/>
        <v/>
      </c>
      <c r="R113" s="46" t="str">
        <f t="shared" si="25"/>
        <v/>
      </c>
      <c r="S113" s="46" t="str">
        <f t="shared" si="25"/>
        <v/>
      </c>
      <c r="T113" s="46" t="str">
        <f t="shared" si="25"/>
        <v/>
      </c>
      <c r="U113" s="46" t="str">
        <f t="shared" si="25"/>
        <v/>
      </c>
      <c r="V113" s="46" t="str">
        <f t="shared" si="25"/>
        <v/>
      </c>
      <c r="W113" s="46" t="str">
        <f t="shared" si="25"/>
        <v/>
      </c>
      <c r="X113" s="46" t="str">
        <f t="shared" si="25"/>
        <v/>
      </c>
      <c r="Y113" s="46" t="str">
        <f t="shared" si="25"/>
        <v/>
      </c>
      <c r="Z113" s="46" t="str">
        <f t="shared" si="25"/>
        <v/>
      </c>
      <c r="AA113" s="46" t="str">
        <f t="shared" si="25"/>
        <v/>
      </c>
      <c r="AB113" s="46"/>
      <c r="AC113" s="46"/>
      <c r="AF113" s="64"/>
      <c r="AG113" s="64"/>
      <c r="AH113" s="140"/>
      <c r="AI113" s="64"/>
    </row>
    <row r="114" spans="1:35" x14ac:dyDescent="0.3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 t="str">
        <f t="shared" si="16"/>
        <v/>
      </c>
      <c r="N114" s="46" t="str">
        <f t="shared" si="25"/>
        <v/>
      </c>
      <c r="O114" s="46" t="str">
        <f t="shared" si="25"/>
        <v/>
      </c>
      <c r="P114" s="46" t="str">
        <f t="shared" si="25"/>
        <v/>
      </c>
      <c r="Q114" s="46" t="str">
        <f t="shared" si="25"/>
        <v/>
      </c>
      <c r="R114" s="46" t="str">
        <f t="shared" si="25"/>
        <v/>
      </c>
      <c r="S114" s="46" t="str">
        <f t="shared" si="25"/>
        <v/>
      </c>
      <c r="T114" s="46" t="str">
        <f t="shared" si="25"/>
        <v/>
      </c>
      <c r="U114" s="46" t="str">
        <f t="shared" si="25"/>
        <v/>
      </c>
      <c r="V114" s="46" t="str">
        <f t="shared" si="25"/>
        <v/>
      </c>
      <c r="W114" s="46" t="str">
        <f t="shared" si="25"/>
        <v/>
      </c>
      <c r="X114" s="46" t="str">
        <f t="shared" si="25"/>
        <v/>
      </c>
      <c r="Y114" s="46" t="str">
        <f t="shared" si="25"/>
        <v/>
      </c>
      <c r="Z114" s="46" t="str">
        <f t="shared" si="25"/>
        <v/>
      </c>
      <c r="AA114" s="46" t="str">
        <f t="shared" si="25"/>
        <v/>
      </c>
      <c r="AB114" s="46"/>
      <c r="AC114" s="46"/>
      <c r="AF114" s="64"/>
      <c r="AG114" s="64"/>
      <c r="AH114" s="140"/>
      <c r="AI114" s="64"/>
    </row>
    <row r="115" spans="1:35" x14ac:dyDescent="0.3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 t="str">
        <f t="shared" si="16"/>
        <v/>
      </c>
      <c r="N115" s="46" t="str">
        <f t="shared" si="25"/>
        <v/>
      </c>
      <c r="O115" s="46" t="str">
        <f t="shared" si="25"/>
        <v/>
      </c>
      <c r="P115" s="46" t="str">
        <f t="shared" si="25"/>
        <v/>
      </c>
      <c r="Q115" s="46" t="str">
        <f t="shared" si="25"/>
        <v/>
      </c>
      <c r="R115" s="46" t="str">
        <f t="shared" si="25"/>
        <v/>
      </c>
      <c r="S115" s="46" t="str">
        <f t="shared" si="25"/>
        <v/>
      </c>
      <c r="T115" s="46" t="str">
        <f t="shared" si="25"/>
        <v/>
      </c>
      <c r="U115" s="46" t="str">
        <f t="shared" si="25"/>
        <v/>
      </c>
      <c r="V115" s="46" t="str">
        <f t="shared" si="25"/>
        <v/>
      </c>
      <c r="W115" s="46" t="str">
        <f t="shared" si="25"/>
        <v/>
      </c>
      <c r="X115" s="46" t="str">
        <f t="shared" si="25"/>
        <v/>
      </c>
      <c r="Y115" s="46" t="str">
        <f t="shared" si="25"/>
        <v/>
      </c>
      <c r="Z115" s="46" t="str">
        <f t="shared" si="25"/>
        <v/>
      </c>
      <c r="AA115" s="46" t="str">
        <f t="shared" si="25"/>
        <v/>
      </c>
      <c r="AB115" s="46"/>
      <c r="AC115" s="46"/>
      <c r="AF115" s="64"/>
      <c r="AG115" s="64"/>
      <c r="AH115" s="140"/>
      <c r="AI115" s="64"/>
    </row>
    <row r="116" spans="1:35" x14ac:dyDescent="0.3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 t="str">
        <f t="shared" si="16"/>
        <v/>
      </c>
      <c r="N116" s="46" t="str">
        <f t="shared" si="25"/>
        <v/>
      </c>
      <c r="O116" s="46" t="str">
        <f t="shared" si="25"/>
        <v/>
      </c>
      <c r="P116" s="46" t="str">
        <f t="shared" si="25"/>
        <v/>
      </c>
      <c r="Q116" s="46" t="str">
        <f t="shared" si="25"/>
        <v/>
      </c>
      <c r="R116" s="46" t="str">
        <f t="shared" si="25"/>
        <v/>
      </c>
      <c r="S116" s="46" t="str">
        <f t="shared" si="25"/>
        <v/>
      </c>
      <c r="T116" s="46" t="str">
        <f t="shared" si="25"/>
        <v/>
      </c>
      <c r="U116" s="46" t="str">
        <f t="shared" si="25"/>
        <v/>
      </c>
      <c r="V116" s="46" t="str">
        <f t="shared" si="25"/>
        <v/>
      </c>
      <c r="W116" s="46" t="str">
        <f t="shared" si="25"/>
        <v/>
      </c>
      <c r="X116" s="46" t="str">
        <f t="shared" si="25"/>
        <v/>
      </c>
      <c r="Y116" s="46" t="str">
        <f t="shared" si="25"/>
        <v/>
      </c>
      <c r="Z116" s="46" t="str">
        <f t="shared" si="25"/>
        <v/>
      </c>
      <c r="AA116" s="46" t="str">
        <f t="shared" si="25"/>
        <v/>
      </c>
      <c r="AB116" s="46"/>
      <c r="AC116" s="46"/>
      <c r="AF116" s="64"/>
      <c r="AG116" s="64"/>
      <c r="AH116" s="140"/>
      <c r="AI116" s="64"/>
    </row>
    <row r="117" spans="1:35" x14ac:dyDescent="0.3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 t="str">
        <f t="shared" si="16"/>
        <v/>
      </c>
      <c r="N117" s="46" t="str">
        <f t="shared" si="25"/>
        <v/>
      </c>
      <c r="O117" s="46" t="str">
        <f t="shared" si="25"/>
        <v/>
      </c>
      <c r="P117" s="46" t="str">
        <f t="shared" si="25"/>
        <v/>
      </c>
      <c r="Q117" s="46" t="str">
        <f t="shared" si="25"/>
        <v/>
      </c>
      <c r="R117" s="46" t="str">
        <f t="shared" si="25"/>
        <v/>
      </c>
      <c r="S117" s="46" t="str">
        <f t="shared" si="25"/>
        <v/>
      </c>
      <c r="T117" s="46" t="str">
        <f t="shared" si="25"/>
        <v/>
      </c>
      <c r="U117" s="46" t="str">
        <f t="shared" si="25"/>
        <v/>
      </c>
      <c r="V117" s="46" t="str">
        <f t="shared" si="25"/>
        <v/>
      </c>
      <c r="W117" s="46" t="str">
        <f t="shared" si="25"/>
        <v/>
      </c>
      <c r="X117" s="46" t="str">
        <f t="shared" si="25"/>
        <v/>
      </c>
      <c r="Y117" s="46" t="str">
        <f t="shared" si="25"/>
        <v/>
      </c>
      <c r="Z117" s="46" t="str">
        <f t="shared" si="25"/>
        <v/>
      </c>
      <c r="AA117" s="46" t="str">
        <f t="shared" si="25"/>
        <v/>
      </c>
      <c r="AB117" s="46"/>
      <c r="AC117" s="46"/>
      <c r="AF117" s="64"/>
      <c r="AG117" s="64"/>
      <c r="AH117" s="140"/>
      <c r="AI117" s="64"/>
    </row>
    <row r="118" spans="1:35" x14ac:dyDescent="0.3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 t="str">
        <f t="shared" si="16"/>
        <v/>
      </c>
      <c r="N118" s="46" t="str">
        <f t="shared" si="25"/>
        <v/>
      </c>
      <c r="O118" s="46" t="str">
        <f t="shared" si="25"/>
        <v/>
      </c>
      <c r="P118" s="46" t="str">
        <f t="shared" si="25"/>
        <v/>
      </c>
      <c r="Q118" s="46" t="str">
        <f t="shared" si="25"/>
        <v/>
      </c>
      <c r="R118" s="46" t="str">
        <f t="shared" si="25"/>
        <v/>
      </c>
      <c r="S118" s="46" t="str">
        <f t="shared" ref="N118:AA121" si="28">IFERROR(IF(S$5=$F118,VLOOKUP($H118,$B$2:$C$5,2,FALSE),""),"")</f>
        <v/>
      </c>
      <c r="T118" s="46" t="str">
        <f t="shared" si="28"/>
        <v/>
      </c>
      <c r="U118" s="46" t="str">
        <f t="shared" si="28"/>
        <v/>
      </c>
      <c r="V118" s="46" t="str">
        <f t="shared" si="28"/>
        <v/>
      </c>
      <c r="W118" s="46" t="str">
        <f t="shared" si="28"/>
        <v/>
      </c>
      <c r="X118" s="46" t="str">
        <f t="shared" si="28"/>
        <v/>
      </c>
      <c r="Y118" s="46" t="str">
        <f t="shared" si="28"/>
        <v/>
      </c>
      <c r="Z118" s="46" t="str">
        <f t="shared" si="28"/>
        <v/>
      </c>
      <c r="AA118" s="46" t="str">
        <f t="shared" si="28"/>
        <v/>
      </c>
      <c r="AB118" s="46"/>
      <c r="AC118" s="46"/>
      <c r="AF118" s="64"/>
      <c r="AG118" s="64"/>
      <c r="AH118" s="140"/>
      <c r="AI118" s="64"/>
    </row>
    <row r="119" spans="1:35" x14ac:dyDescent="0.3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 t="str">
        <f t="shared" si="16"/>
        <v/>
      </c>
      <c r="N119" s="46" t="str">
        <f t="shared" si="28"/>
        <v/>
      </c>
      <c r="O119" s="46" t="str">
        <f t="shared" si="28"/>
        <v/>
      </c>
      <c r="P119" s="46" t="str">
        <f t="shared" si="28"/>
        <v/>
      </c>
      <c r="Q119" s="46" t="str">
        <f t="shared" si="28"/>
        <v/>
      </c>
      <c r="R119" s="46" t="str">
        <f t="shared" si="28"/>
        <v/>
      </c>
      <c r="S119" s="46" t="str">
        <f t="shared" si="28"/>
        <v/>
      </c>
      <c r="T119" s="46" t="str">
        <f t="shared" si="28"/>
        <v/>
      </c>
      <c r="U119" s="46" t="str">
        <f t="shared" si="28"/>
        <v/>
      </c>
      <c r="V119" s="46" t="str">
        <f t="shared" si="28"/>
        <v/>
      </c>
      <c r="W119" s="46" t="str">
        <f t="shared" si="28"/>
        <v/>
      </c>
      <c r="X119" s="46" t="str">
        <f t="shared" si="28"/>
        <v/>
      </c>
      <c r="Y119" s="46" t="str">
        <f t="shared" si="28"/>
        <v/>
      </c>
      <c r="Z119" s="46" t="str">
        <f t="shared" si="28"/>
        <v/>
      </c>
      <c r="AA119" s="46" t="str">
        <f t="shared" si="28"/>
        <v/>
      </c>
      <c r="AB119" s="46"/>
      <c r="AC119" s="46"/>
      <c r="AF119" s="64"/>
      <c r="AG119" s="64"/>
      <c r="AH119" s="140"/>
      <c r="AI119" s="64"/>
    </row>
    <row r="120" spans="1:35" x14ac:dyDescent="0.3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 t="str">
        <f t="shared" si="16"/>
        <v/>
      </c>
      <c r="N120" s="46" t="str">
        <f t="shared" si="28"/>
        <v/>
      </c>
      <c r="O120" s="46" t="str">
        <f t="shared" si="28"/>
        <v/>
      </c>
      <c r="P120" s="46" t="str">
        <f t="shared" si="28"/>
        <v/>
      </c>
      <c r="Q120" s="46" t="str">
        <f t="shared" si="28"/>
        <v/>
      </c>
      <c r="R120" s="46" t="str">
        <f t="shared" si="28"/>
        <v/>
      </c>
      <c r="S120" s="46" t="str">
        <f t="shared" si="28"/>
        <v/>
      </c>
      <c r="T120" s="46" t="str">
        <f t="shared" si="28"/>
        <v/>
      </c>
      <c r="U120" s="46" t="str">
        <f t="shared" si="28"/>
        <v/>
      </c>
      <c r="V120" s="46" t="str">
        <f t="shared" si="28"/>
        <v/>
      </c>
      <c r="W120" s="46" t="str">
        <f t="shared" si="28"/>
        <v/>
      </c>
      <c r="X120" s="46" t="str">
        <f t="shared" si="28"/>
        <v/>
      </c>
      <c r="Y120" s="46" t="str">
        <f t="shared" si="28"/>
        <v/>
      </c>
      <c r="Z120" s="46" t="str">
        <f t="shared" si="28"/>
        <v/>
      </c>
      <c r="AA120" s="46" t="str">
        <f t="shared" si="28"/>
        <v/>
      </c>
      <c r="AB120" s="46"/>
      <c r="AC120" s="46"/>
      <c r="AF120" s="64"/>
      <c r="AG120" s="64"/>
      <c r="AH120" s="140"/>
      <c r="AI120" s="64"/>
    </row>
    <row r="121" spans="1:35" x14ac:dyDescent="0.3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 t="str">
        <f t="shared" si="16"/>
        <v/>
      </c>
      <c r="N121" s="46" t="str">
        <f t="shared" si="28"/>
        <v/>
      </c>
      <c r="O121" s="46" t="str">
        <f t="shared" si="28"/>
        <v/>
      </c>
      <c r="P121" s="46" t="str">
        <f t="shared" si="28"/>
        <v/>
      </c>
      <c r="Q121" s="46" t="str">
        <f t="shared" si="28"/>
        <v/>
      </c>
      <c r="R121" s="46" t="str">
        <f t="shared" si="28"/>
        <v/>
      </c>
      <c r="S121" s="46" t="str">
        <f t="shared" si="28"/>
        <v/>
      </c>
      <c r="T121" s="46" t="str">
        <f t="shared" si="28"/>
        <v/>
      </c>
      <c r="U121" s="46" t="str">
        <f t="shared" si="28"/>
        <v/>
      </c>
      <c r="V121" s="46" t="str">
        <f t="shared" si="28"/>
        <v/>
      </c>
      <c r="W121" s="46" t="str">
        <f t="shared" si="28"/>
        <v/>
      </c>
      <c r="X121" s="46" t="str">
        <f t="shared" si="28"/>
        <v/>
      </c>
      <c r="Y121" s="46" t="str">
        <f t="shared" si="28"/>
        <v/>
      </c>
      <c r="Z121" s="46" t="str">
        <f t="shared" si="28"/>
        <v/>
      </c>
      <c r="AA121" s="46" t="str">
        <f t="shared" si="28"/>
        <v/>
      </c>
      <c r="AB121" s="46"/>
      <c r="AC121" s="46"/>
      <c r="AF121" s="64"/>
      <c r="AG121" s="64"/>
      <c r="AH121" s="140"/>
      <c r="AI121" s="64"/>
    </row>
    <row r="122" spans="1:35" x14ac:dyDescent="0.3">
      <c r="A122" s="46"/>
      <c r="B122" s="46"/>
      <c r="C122" s="46"/>
      <c r="D122" s="46"/>
      <c r="E122" s="46"/>
      <c r="F122" s="46"/>
      <c r="G122" s="46"/>
      <c r="H122" s="92"/>
      <c r="I122" s="92"/>
      <c r="J122" s="92"/>
      <c r="K122" s="92"/>
      <c r="L122" s="92"/>
      <c r="M122" s="46" t="str">
        <f ca="1">IFERROR(VLOOKUP(ROUND(AVERAGE(M6:M121),0),$A$2:$B$5,2,FALSE),"")</f>
        <v/>
      </c>
      <c r="N122" s="46" t="str">
        <f t="shared" ref="N122:AB122" ca="1" si="29">IFERROR(VLOOKUP(ROUND(AVERAGE(N6:N121),0),$A$2:$B$5,2,FALSE),"")</f>
        <v/>
      </c>
      <c r="O122" s="46" t="str">
        <f t="shared" ca="1" si="29"/>
        <v/>
      </c>
      <c r="P122" s="46" t="str">
        <f t="shared" ca="1" si="29"/>
        <v/>
      </c>
      <c r="Q122" s="46" t="str">
        <f t="shared" ca="1" si="29"/>
        <v/>
      </c>
      <c r="R122" s="46" t="str">
        <f t="shared" ca="1" si="29"/>
        <v/>
      </c>
      <c r="S122" s="46" t="str">
        <f t="shared" ca="1" si="29"/>
        <v/>
      </c>
      <c r="T122" s="46" t="str">
        <f t="shared" ca="1" si="29"/>
        <v/>
      </c>
      <c r="U122" s="46" t="str">
        <f t="shared" ca="1" si="29"/>
        <v/>
      </c>
      <c r="V122" s="46" t="str">
        <f t="shared" ca="1" si="29"/>
        <v/>
      </c>
      <c r="W122" s="46" t="str">
        <f t="shared" ca="1" si="29"/>
        <v/>
      </c>
      <c r="X122" s="46" t="str">
        <f t="shared" ca="1" si="29"/>
        <v/>
      </c>
      <c r="Y122" s="46" t="str">
        <f t="shared" ca="1" si="29"/>
        <v/>
      </c>
      <c r="Z122" s="46" t="str">
        <f t="shared" ca="1" si="29"/>
        <v/>
      </c>
      <c r="AA122" s="46" t="str">
        <f t="shared" si="29"/>
        <v/>
      </c>
      <c r="AB122" s="46" t="str">
        <f t="shared" si="29"/>
        <v/>
      </c>
      <c r="AC122" s="46"/>
    </row>
    <row r="123" spans="1:35" x14ac:dyDescent="0.3">
      <c r="A123" s="46"/>
      <c r="B123" s="46"/>
      <c r="C123" s="46"/>
      <c r="D123" s="46"/>
      <c r="E123" s="46"/>
      <c r="F123" s="46"/>
      <c r="G123" s="46"/>
      <c r="H123" s="92"/>
      <c r="I123" s="92"/>
      <c r="J123" s="92"/>
      <c r="K123" s="92"/>
      <c r="L123" s="92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</row>
    <row r="124" spans="1:35" x14ac:dyDescent="0.3">
      <c r="A124" s="46"/>
      <c r="B124" s="46"/>
      <c r="C124" s="46"/>
      <c r="D124" s="46"/>
      <c r="E124" s="46"/>
      <c r="F124" s="46"/>
      <c r="G124" s="46"/>
      <c r="H124" s="92"/>
      <c r="I124" s="92"/>
      <c r="J124" s="92"/>
      <c r="K124" s="92"/>
      <c r="L124" s="92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</row>
    <row r="125" spans="1:35" x14ac:dyDescent="0.3">
      <c r="A125" s="46"/>
      <c r="B125" s="46"/>
      <c r="C125" s="46"/>
      <c r="D125" s="46"/>
      <c r="E125" s="46"/>
      <c r="F125" s="46"/>
      <c r="G125" s="46"/>
      <c r="H125" s="92"/>
      <c r="I125" s="92"/>
      <c r="J125" s="92"/>
      <c r="K125" s="92"/>
      <c r="L125" s="92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</row>
    <row r="126" spans="1:35" x14ac:dyDescent="0.3">
      <c r="A126" s="46"/>
      <c r="B126" s="46"/>
      <c r="C126" s="46"/>
      <c r="D126" s="46"/>
      <c r="E126" s="46"/>
      <c r="F126" s="46"/>
      <c r="G126" s="46"/>
      <c r="H126" s="92"/>
      <c r="I126" s="92"/>
      <c r="J126" s="92"/>
      <c r="K126" s="92"/>
      <c r="L126" s="92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</row>
    <row r="127" spans="1:35" x14ac:dyDescent="0.3">
      <c r="A127" s="46"/>
      <c r="B127" s="46"/>
      <c r="C127" s="46"/>
      <c r="D127" s="46"/>
      <c r="E127" s="46"/>
      <c r="F127" s="46"/>
      <c r="G127" s="46"/>
      <c r="H127" s="92"/>
      <c r="I127" s="92"/>
      <c r="J127" s="92"/>
      <c r="K127" s="92"/>
      <c r="L127" s="92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</row>
    <row r="128" spans="1:35" x14ac:dyDescent="0.3">
      <c r="A128" s="46"/>
      <c r="B128" s="46"/>
      <c r="C128" s="46"/>
      <c r="D128" s="46"/>
      <c r="E128" s="46"/>
      <c r="F128" s="46"/>
      <c r="G128" s="46"/>
      <c r="H128" s="92"/>
      <c r="I128" s="92"/>
      <c r="J128" s="92"/>
      <c r="K128" s="92"/>
      <c r="L128" s="92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</row>
    <row r="129" spans="1:29" x14ac:dyDescent="0.3">
      <c r="A129" s="46"/>
      <c r="B129" s="46"/>
      <c r="C129" s="46"/>
      <c r="D129" s="46"/>
      <c r="E129" s="46"/>
      <c r="F129" s="46"/>
      <c r="G129" s="46"/>
      <c r="H129" s="92"/>
      <c r="I129" s="92"/>
      <c r="J129" s="92"/>
      <c r="K129" s="92"/>
      <c r="L129" s="92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</row>
    <row r="130" spans="1:29" x14ac:dyDescent="0.3">
      <c r="A130" s="46"/>
      <c r="B130" s="46"/>
      <c r="C130" s="46"/>
      <c r="D130" s="46"/>
      <c r="E130" s="46"/>
      <c r="F130" s="46"/>
      <c r="G130" s="46"/>
      <c r="H130" s="92"/>
      <c r="I130" s="92"/>
      <c r="J130" s="92"/>
      <c r="K130" s="92"/>
      <c r="L130" s="92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</row>
    <row r="131" spans="1:29" x14ac:dyDescent="0.3">
      <c r="A131" s="46"/>
      <c r="B131" s="46"/>
      <c r="C131" s="46"/>
      <c r="D131" s="46"/>
      <c r="E131" s="46"/>
      <c r="F131" s="46"/>
      <c r="G131" s="46"/>
      <c r="H131" s="92"/>
      <c r="I131" s="92"/>
      <c r="J131" s="92"/>
      <c r="K131" s="92"/>
      <c r="L131" s="92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</row>
    <row r="132" spans="1:29" x14ac:dyDescent="0.3">
      <c r="A132" s="46"/>
      <c r="B132" s="46"/>
      <c r="C132" s="46"/>
      <c r="D132" s="46"/>
      <c r="E132" s="46"/>
      <c r="F132" s="46"/>
      <c r="G132" s="46"/>
      <c r="H132" s="92"/>
      <c r="I132" s="92"/>
      <c r="J132" s="92"/>
      <c r="K132" s="92"/>
      <c r="L132" s="92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</row>
    <row r="133" spans="1:29" x14ac:dyDescent="0.3">
      <c r="A133" s="46"/>
      <c r="B133" s="46"/>
      <c r="C133" s="46"/>
      <c r="D133" s="46"/>
      <c r="E133" s="46"/>
      <c r="F133" s="46"/>
      <c r="G133" s="46"/>
      <c r="H133" s="92"/>
      <c r="I133" s="92"/>
      <c r="J133" s="92"/>
      <c r="K133" s="92"/>
      <c r="L133" s="92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</row>
    <row r="134" spans="1:29" x14ac:dyDescent="0.3">
      <c r="C134" s="46"/>
      <c r="D134" s="46"/>
      <c r="E134" s="46"/>
      <c r="F134" s="46"/>
      <c r="G134" s="46"/>
      <c r="H134" s="92"/>
    </row>
    <row r="135" spans="1:29" x14ac:dyDescent="0.3">
      <c r="C135" s="46"/>
      <c r="D135" s="46"/>
      <c r="E135" s="46"/>
      <c r="F135" s="46"/>
      <c r="G135" s="46"/>
      <c r="H135" s="92"/>
    </row>
    <row r="136" spans="1:29" x14ac:dyDescent="0.3">
      <c r="E136" s="46"/>
      <c r="F136" s="46"/>
      <c r="G136" s="46"/>
      <c r="H136" s="92"/>
    </row>
    <row r="137" spans="1:29" x14ac:dyDescent="0.3">
      <c r="E137" s="46"/>
      <c r="F137" s="46"/>
      <c r="G137" s="46"/>
      <c r="H137" s="92"/>
    </row>
    <row r="138" spans="1:29" x14ac:dyDescent="0.3">
      <c r="E138" s="46"/>
      <c r="F138" s="46"/>
      <c r="G138" s="46"/>
      <c r="H138" s="92"/>
    </row>
    <row r="139" spans="1:29" x14ac:dyDescent="0.3">
      <c r="E139" s="46"/>
      <c r="F139" s="46"/>
      <c r="G139" s="46"/>
      <c r="H139" s="92"/>
    </row>
    <row r="140" spans="1:29" x14ac:dyDescent="0.3">
      <c r="E140" s="46"/>
      <c r="F140" s="46"/>
      <c r="G140" s="46"/>
      <c r="H140" s="92"/>
    </row>
    <row r="141" spans="1:29" x14ac:dyDescent="0.3">
      <c r="E141" s="46"/>
      <c r="F141" s="46"/>
      <c r="G141" s="46"/>
      <c r="H141" s="92"/>
    </row>
    <row r="142" spans="1:29" x14ac:dyDescent="0.3">
      <c r="E142" s="46"/>
      <c r="F142" s="46"/>
      <c r="G142" s="46"/>
      <c r="H142" s="92"/>
    </row>
    <row r="143" spans="1:29" x14ac:dyDescent="0.3">
      <c r="E143" s="46"/>
      <c r="F143" s="46"/>
      <c r="G143" s="46"/>
      <c r="H143" s="92"/>
    </row>
    <row r="144" spans="1:29" x14ac:dyDescent="0.3">
      <c r="E144" s="46"/>
      <c r="F144" s="46"/>
      <c r="G144" s="46"/>
      <c r="H144" s="92"/>
    </row>
    <row r="145" spans="5:8" x14ac:dyDescent="0.3">
      <c r="E145" s="46"/>
      <c r="F145" s="46"/>
      <c r="G145" s="46"/>
      <c r="H145" s="92"/>
    </row>
    <row r="146" spans="5:8" x14ac:dyDescent="0.3">
      <c r="E146" s="46"/>
      <c r="F146" s="46"/>
      <c r="G146" s="46"/>
      <c r="H146" s="92"/>
    </row>
    <row r="147" spans="5:8" x14ac:dyDescent="0.3">
      <c r="E147" s="46"/>
      <c r="F147" s="46"/>
      <c r="G147" s="46"/>
      <c r="H147" s="92"/>
    </row>
    <row r="148" spans="5:8" x14ac:dyDescent="0.3">
      <c r="E148" s="46"/>
      <c r="F148" s="46"/>
      <c r="G148" s="46"/>
      <c r="H148" s="92"/>
    </row>
    <row r="149" spans="5:8" x14ac:dyDescent="0.3">
      <c r="E149" s="46"/>
      <c r="F149" s="46"/>
      <c r="G149" s="46"/>
      <c r="H149" s="92"/>
    </row>
    <row r="150" spans="5:8" x14ac:dyDescent="0.3">
      <c r="E150" s="46"/>
      <c r="F150" s="46"/>
      <c r="G150" s="46"/>
      <c r="H150" s="92"/>
    </row>
    <row r="151" spans="5:8" x14ac:dyDescent="0.3">
      <c r="E151" s="46"/>
      <c r="F151" s="46"/>
      <c r="G151" s="46"/>
      <c r="H151" s="92"/>
    </row>
    <row r="152" spans="5:8" x14ac:dyDescent="0.3">
      <c r="E152" s="46"/>
      <c r="F152" s="46"/>
      <c r="G152" s="46"/>
      <c r="H152" s="92"/>
    </row>
    <row r="153" spans="5:8" x14ac:dyDescent="0.3">
      <c r="E153" s="46"/>
      <c r="F153" s="46"/>
      <c r="G153" s="46"/>
      <c r="H153" s="92"/>
    </row>
    <row r="154" spans="5:8" x14ac:dyDescent="0.3">
      <c r="E154" s="46"/>
      <c r="F154" s="46"/>
      <c r="G154" s="46"/>
      <c r="H154" s="92"/>
    </row>
    <row r="155" spans="5:8" x14ac:dyDescent="0.3">
      <c r="E155" s="46"/>
      <c r="F155" s="46"/>
      <c r="G155" s="46"/>
      <c r="H155" s="92"/>
    </row>
    <row r="156" spans="5:8" x14ac:dyDescent="0.3">
      <c r="E156" s="46"/>
      <c r="F156" s="46"/>
      <c r="G156" s="46"/>
      <c r="H156" s="92"/>
    </row>
    <row r="157" spans="5:8" x14ac:dyDescent="0.3">
      <c r="E157" s="46"/>
      <c r="F157" s="46"/>
      <c r="G157" s="46"/>
      <c r="H157" s="92"/>
    </row>
    <row r="158" spans="5:8" x14ac:dyDescent="0.3">
      <c r="E158" s="46"/>
      <c r="F158" s="46"/>
      <c r="G158" s="46"/>
      <c r="H158" s="92"/>
    </row>
    <row r="159" spans="5:8" x14ac:dyDescent="0.3">
      <c r="E159" s="46"/>
      <c r="F159" s="46"/>
      <c r="G159" s="46"/>
      <c r="H159" s="92"/>
    </row>
    <row r="160" spans="5:8" x14ac:dyDescent="0.3">
      <c r="E160" s="46"/>
      <c r="F160" s="46"/>
      <c r="G160" s="46"/>
      <c r="H160" s="92"/>
    </row>
    <row r="161" spans="5:8" x14ac:dyDescent="0.3">
      <c r="E161" s="46"/>
      <c r="F161" s="46"/>
      <c r="G161" s="46"/>
      <c r="H161" s="92"/>
    </row>
    <row r="162" spans="5:8" x14ac:dyDescent="0.3">
      <c r="E162" s="46"/>
      <c r="F162" s="46"/>
      <c r="G162" s="46"/>
      <c r="H162" s="92"/>
    </row>
    <row r="163" spans="5:8" x14ac:dyDescent="0.3">
      <c r="E163" s="46"/>
      <c r="F163" s="46"/>
      <c r="G163" s="46"/>
      <c r="H163" s="92"/>
    </row>
    <row r="164" spans="5:8" x14ac:dyDescent="0.3">
      <c r="E164" s="46"/>
      <c r="F164" s="46"/>
      <c r="G164" s="46"/>
      <c r="H164" s="92"/>
    </row>
    <row r="165" spans="5:8" x14ac:dyDescent="0.3">
      <c r="E165" s="46"/>
      <c r="F165" s="46"/>
      <c r="G165" s="46"/>
      <c r="H165" s="92"/>
    </row>
    <row r="166" spans="5:8" x14ac:dyDescent="0.3">
      <c r="E166" s="46"/>
      <c r="F166" s="46"/>
      <c r="G166" s="46"/>
      <c r="H166" s="92"/>
    </row>
    <row r="167" spans="5:8" x14ac:dyDescent="0.3">
      <c r="E167" s="46"/>
      <c r="F167" s="46"/>
      <c r="G167" s="46"/>
      <c r="H167" s="92"/>
    </row>
    <row r="168" spans="5:8" x14ac:dyDescent="0.3">
      <c r="E168" s="46"/>
      <c r="F168" s="46"/>
      <c r="G168" s="46"/>
      <c r="H168" s="92"/>
    </row>
    <row r="169" spans="5:8" x14ac:dyDescent="0.3">
      <c r="E169" s="46"/>
      <c r="F169" s="46"/>
      <c r="G169" s="46"/>
      <c r="H169" s="92"/>
    </row>
    <row r="170" spans="5:8" x14ac:dyDescent="0.3">
      <c r="E170" s="46"/>
      <c r="F170" s="46"/>
      <c r="G170" s="46"/>
      <c r="H170" s="92"/>
    </row>
    <row r="171" spans="5:8" x14ac:dyDescent="0.3">
      <c r="E171" s="46"/>
      <c r="F171" s="46"/>
      <c r="G171" s="46"/>
      <c r="H171" s="92"/>
    </row>
    <row r="172" spans="5:8" x14ac:dyDescent="0.3">
      <c r="E172" s="46"/>
      <c r="F172" s="46"/>
      <c r="G172" s="46"/>
      <c r="H172" s="92"/>
    </row>
    <row r="173" spans="5:8" x14ac:dyDescent="0.3">
      <c r="E173" s="46"/>
      <c r="F173" s="46"/>
      <c r="G173" s="46"/>
      <c r="H173" s="92"/>
    </row>
    <row r="174" spans="5:8" x14ac:dyDescent="0.3">
      <c r="E174" s="46"/>
      <c r="F174" s="46"/>
      <c r="G174" s="46"/>
      <c r="H174" s="92"/>
    </row>
    <row r="175" spans="5:8" x14ac:dyDescent="0.3">
      <c r="E175" s="46"/>
      <c r="F175" s="46"/>
      <c r="G175" s="46"/>
      <c r="H175" s="92"/>
    </row>
    <row r="176" spans="5:8" x14ac:dyDescent="0.3">
      <c r="E176" s="46"/>
      <c r="F176" s="46"/>
      <c r="G176" s="46"/>
      <c r="H176" s="92"/>
    </row>
    <row r="177" spans="5:8" x14ac:dyDescent="0.3">
      <c r="E177" s="46"/>
      <c r="F177" s="46"/>
      <c r="G177" s="46"/>
      <c r="H177" s="92"/>
    </row>
    <row r="178" spans="5:8" x14ac:dyDescent="0.3">
      <c r="E178" s="46"/>
      <c r="F178" s="46"/>
      <c r="G178" s="46"/>
      <c r="H178" s="92"/>
    </row>
    <row r="179" spans="5:8" x14ac:dyDescent="0.3">
      <c r="E179" s="46"/>
      <c r="F179" s="46"/>
      <c r="G179" s="46"/>
      <c r="H179" s="92"/>
    </row>
    <row r="180" spans="5:8" x14ac:dyDescent="0.3">
      <c r="E180" s="46"/>
      <c r="F180" s="46"/>
      <c r="G180" s="46"/>
      <c r="H180" s="92"/>
    </row>
    <row r="181" spans="5:8" x14ac:dyDescent="0.3">
      <c r="E181" s="46"/>
      <c r="F181" s="46"/>
      <c r="G181" s="46"/>
      <c r="H181" s="92"/>
    </row>
    <row r="182" spans="5:8" x14ac:dyDescent="0.3">
      <c r="E182" s="46"/>
      <c r="F182" s="46"/>
      <c r="G182" s="46"/>
      <c r="H182" s="92"/>
    </row>
    <row r="183" spans="5:8" x14ac:dyDescent="0.3">
      <c r="E183" s="46"/>
      <c r="F183" s="46"/>
      <c r="G183" s="46"/>
      <c r="H183" s="92"/>
    </row>
    <row r="184" spans="5:8" x14ac:dyDescent="0.3">
      <c r="E184" s="46"/>
      <c r="F184" s="46"/>
      <c r="G184" s="46"/>
      <c r="H184" s="92"/>
    </row>
    <row r="185" spans="5:8" x14ac:dyDescent="0.3">
      <c r="E185" s="46"/>
      <c r="F185" s="46"/>
      <c r="G185" s="46"/>
      <c r="H185" s="92"/>
    </row>
    <row r="186" spans="5:8" x14ac:dyDescent="0.3">
      <c r="E186" s="46"/>
      <c r="F186" s="46"/>
      <c r="G186" s="46"/>
      <c r="H186" s="92"/>
    </row>
    <row r="187" spans="5:8" x14ac:dyDescent="0.3">
      <c r="E187" s="46"/>
      <c r="F187" s="46"/>
      <c r="G187" s="46"/>
      <c r="H187" s="92"/>
    </row>
    <row r="188" spans="5:8" x14ac:dyDescent="0.3">
      <c r="E188" s="46"/>
      <c r="F188" s="46"/>
      <c r="G188" s="46"/>
      <c r="H188" s="92"/>
    </row>
    <row r="189" spans="5:8" x14ac:dyDescent="0.3">
      <c r="E189" s="46"/>
      <c r="F189" s="46"/>
      <c r="G189" s="46"/>
      <c r="H189" s="92"/>
    </row>
    <row r="190" spans="5:8" x14ac:dyDescent="0.3">
      <c r="E190" s="46"/>
      <c r="F190" s="46"/>
      <c r="G190" s="46"/>
      <c r="H190" s="92"/>
    </row>
    <row r="191" spans="5:8" x14ac:dyDescent="0.3">
      <c r="E191" s="46"/>
      <c r="F191" s="46"/>
      <c r="G191" s="46"/>
      <c r="H191" s="92"/>
    </row>
    <row r="192" spans="5:8" x14ac:dyDescent="0.3">
      <c r="E192" s="46"/>
      <c r="F192" s="46"/>
      <c r="G192" s="46"/>
      <c r="H192" s="92"/>
    </row>
    <row r="193" spans="5:8" x14ac:dyDescent="0.3">
      <c r="E193" s="46"/>
      <c r="F193" s="46"/>
      <c r="G193" s="46"/>
      <c r="H193" s="92"/>
    </row>
    <row r="194" spans="5:8" x14ac:dyDescent="0.3">
      <c r="E194" s="46"/>
      <c r="F194" s="46"/>
      <c r="G194" s="46"/>
      <c r="H194" s="92"/>
    </row>
    <row r="195" spans="5:8" x14ac:dyDescent="0.3">
      <c r="E195" s="46"/>
      <c r="F195" s="46"/>
      <c r="G195" s="46"/>
      <c r="H195" s="92"/>
    </row>
    <row r="196" spans="5:8" x14ac:dyDescent="0.3">
      <c r="E196" s="46"/>
      <c r="F196" s="46"/>
      <c r="G196" s="46"/>
      <c r="H196" s="92"/>
    </row>
    <row r="197" spans="5:8" x14ac:dyDescent="0.3">
      <c r="E197" s="46"/>
      <c r="F197" s="46"/>
      <c r="G197" s="46"/>
      <c r="H197" s="92"/>
    </row>
    <row r="198" spans="5:8" x14ac:dyDescent="0.3">
      <c r="E198" s="46"/>
      <c r="F198" s="46"/>
      <c r="G198" s="46"/>
      <c r="H198" s="92"/>
    </row>
    <row r="199" spans="5:8" x14ac:dyDescent="0.3">
      <c r="E199" s="46"/>
      <c r="F199" s="46"/>
      <c r="G199" s="46"/>
      <c r="H199" s="92"/>
    </row>
    <row r="200" spans="5:8" x14ac:dyDescent="0.3">
      <c r="E200" s="46"/>
      <c r="F200" s="46"/>
      <c r="G200" s="46"/>
      <c r="H200" s="92"/>
    </row>
    <row r="201" spans="5:8" x14ac:dyDescent="0.3">
      <c r="E201" s="46"/>
      <c r="F201" s="46"/>
      <c r="G201" s="46"/>
      <c r="H201" s="92"/>
    </row>
    <row r="202" spans="5:8" x14ac:dyDescent="0.3">
      <c r="E202" s="46"/>
      <c r="F202" s="46"/>
      <c r="G202" s="46"/>
      <c r="H202" s="92"/>
    </row>
    <row r="203" spans="5:8" x14ac:dyDescent="0.3">
      <c r="E203" s="46"/>
      <c r="F203" s="46"/>
      <c r="G203" s="46"/>
      <c r="H203" s="92"/>
    </row>
    <row r="204" spans="5:8" x14ac:dyDescent="0.3">
      <c r="E204" s="46"/>
      <c r="F204" s="46"/>
      <c r="G204" s="46"/>
      <c r="H204" s="92"/>
    </row>
  </sheetData>
  <sheetProtection algorithmName="SHA-512" hashValue="sakYic7T+Yq7MxOZYhF7MPDhZNCrZr4hdB+Q0uKEltmG1IXCq/SVdVBxRxtsQdVoka5z4RPARKrYbi5ePGt4xg==" saltValue="rUA7JxvjXlcgt9LW3IOFcw==" spinCount="100000" sheet="1" selectLockedCells="1" selectUnlockedCells="1"/>
  <mergeCells count="1">
    <mergeCell ref="G1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E2:G18"/>
  <sheetViews>
    <sheetView showRowColHeaders="0" workbookViewId="0">
      <selection activeCell="E15" sqref="E15:F18"/>
    </sheetView>
  </sheetViews>
  <sheetFormatPr defaultColWidth="9.109375" defaultRowHeight="14.4" x14ac:dyDescent="0.3"/>
  <cols>
    <col min="1" max="2" width="9.109375" style="1"/>
    <col min="3" max="3" width="3" style="1" bestFit="1" customWidth="1"/>
    <col min="4" max="4" width="6.6640625" style="1" customWidth="1"/>
    <col min="5" max="5" width="9.109375" style="1"/>
    <col min="6" max="6" width="87.109375" style="1" customWidth="1"/>
    <col min="7" max="16384" width="9.109375" style="1"/>
  </cols>
  <sheetData>
    <row r="2" spans="5:7" ht="15" thickBot="1" x14ac:dyDescent="0.35"/>
    <row r="3" spans="5:7" ht="24" thickBot="1" x14ac:dyDescent="0.5">
      <c r="F3" s="7" t="s">
        <v>9</v>
      </c>
    </row>
    <row r="4" spans="5:7" ht="30" customHeight="1" x14ac:dyDescent="0.3">
      <c r="E4" s="8">
        <v>1</v>
      </c>
      <c r="F4" s="9" t="str">
        <f ca="1">IFERROR(HYPERLINK(CONCATENATE(MID(CELL("filename"),FIND("[",CELL("filename")),FIND("]",CELL("filename"))+1-FIND("[",CELL("filename")))&amp;"'"&amp;VLOOKUP(E4,Tables!$E$6:$G$110,2,FALSE)&amp;"'!A1"),CONCATENATE(VLOOKUP(E4,Tables!$E$6:$G$110,2,FALSE),": ",VLOOKUP(E4,Tables!$E$6:$G$110,3,FALSE))),"")</f>
        <v/>
      </c>
      <c r="G4" s="58"/>
    </row>
    <row r="5" spans="5:7" ht="30" customHeight="1" x14ac:dyDescent="0.3">
      <c r="E5" s="10">
        <v>2</v>
      </c>
      <c r="F5" s="11" t="str">
        <f ca="1">IFERROR(HYPERLINK(CONCATENATE(MID(CELL("filename"),FIND("[",CELL("filename")),FIND("]",CELL("filename"))+1-FIND("[",CELL("filename")))&amp;"'"&amp;VLOOKUP(E5,Tables!$E$6:$G$110,2,FALSE)&amp;"'!A1"),CONCATENATE(VLOOKUP(E5,Tables!$E$6:$G$110,2,FALSE),": ",VLOOKUP(E5,Tables!$E$6:$G$110,3,FALSE))),"")</f>
        <v/>
      </c>
    </row>
    <row r="6" spans="5:7" ht="30" customHeight="1" x14ac:dyDescent="0.3">
      <c r="E6" s="12">
        <v>3</v>
      </c>
      <c r="F6" s="13" t="str">
        <f ca="1">IFERROR(HYPERLINK(CONCATENATE(MID(CELL("filename"),FIND("[",CELL("filename")),FIND("]",CELL("filename"))+1-FIND("[",CELL("filename")))&amp;"'"&amp;VLOOKUP(E6,Tables!$E$6:$G$110,2,FALSE)&amp;"'!A1"),CONCATENATE(VLOOKUP(E6,Tables!$E$6:$G$110,2,FALSE),": ",VLOOKUP(E6,Tables!$E$6:$G$110,3,FALSE))),"")</f>
        <v/>
      </c>
    </row>
    <row r="7" spans="5:7" ht="30" customHeight="1" x14ac:dyDescent="0.3">
      <c r="E7" s="10">
        <v>4</v>
      </c>
      <c r="F7" s="11" t="str">
        <f ca="1">IFERROR(HYPERLINK(CONCATENATE(MID(CELL("filename"),FIND("[",CELL("filename")),FIND("]",CELL("filename"))+1-FIND("[",CELL("filename")))&amp;"'"&amp;VLOOKUP(E7,Tables!$E$6:$G$110,2,FALSE)&amp;"'!A1"),CONCATENATE(VLOOKUP(E7,Tables!$E$6:$G$110,2,FALSE),": ",VLOOKUP(E7,Tables!$E$6:$G$110,3,FALSE))),"")</f>
        <v/>
      </c>
    </row>
    <row r="8" spans="5:7" ht="30" customHeight="1" x14ac:dyDescent="0.3">
      <c r="E8" s="12">
        <v>5</v>
      </c>
      <c r="F8" s="13" t="str">
        <f ca="1">IFERROR(HYPERLINK(CONCATENATE(MID(CELL("filename"),FIND("[",CELL("filename")),FIND("]",CELL("filename"))+1-FIND("[",CELL("filename")))&amp;"'"&amp;VLOOKUP(E8,Tables!$E$6:$G$110,2,FALSE)&amp;"'!A1"),CONCATENATE(VLOOKUP(E8,Tables!$E$6:$G$110,2,FALSE),": ",VLOOKUP(E8,Tables!$E$6:$G$110,3,FALSE))),"")</f>
        <v/>
      </c>
    </row>
    <row r="9" spans="5:7" ht="30" customHeight="1" x14ac:dyDescent="0.3">
      <c r="E9" s="10">
        <v>6</v>
      </c>
      <c r="F9" s="11" t="str">
        <f ca="1">IFERROR(HYPERLINK(CONCATENATE(MID(CELL("filename"),FIND("[",CELL("filename")),FIND("]",CELL("filename"))+1-FIND("[",CELL("filename")))&amp;"'"&amp;VLOOKUP(E9,Tables!$E$6:$G$110,2,FALSE)&amp;"'!A1"),CONCATENATE(VLOOKUP(E9,Tables!$E$6:$G$110,2,FALSE),": ",VLOOKUP(E9,Tables!$E$6:$G$110,3,FALSE))),"")</f>
        <v/>
      </c>
    </row>
    <row r="10" spans="5:7" ht="30" customHeight="1" x14ac:dyDescent="0.3">
      <c r="E10" s="12">
        <v>7</v>
      </c>
      <c r="F10" s="13" t="str">
        <f ca="1">IFERROR(HYPERLINK(CONCATENATE(MID(CELL("filename"),FIND("[",CELL("filename")),FIND("]",CELL("filename"))+1-FIND("[",CELL("filename")))&amp;"'"&amp;VLOOKUP(E10,Tables!$E$6:$G$110,2,FALSE)&amp;"'!A1"),CONCATENATE(VLOOKUP(E10,Tables!$E$6:$G$110,2,FALSE),": ",VLOOKUP(E10,Tables!$E$6:$G$110,3,FALSE))),"")</f>
        <v/>
      </c>
    </row>
    <row r="11" spans="5:7" ht="30" customHeight="1" x14ac:dyDescent="0.3">
      <c r="E11" s="10">
        <v>8</v>
      </c>
      <c r="F11" s="11" t="str">
        <f ca="1">IFERROR(HYPERLINK(CONCATENATE(MID(CELL("filename"),FIND("[",CELL("filename")),FIND("]",CELL("filename"))+1-FIND("[",CELL("filename")))&amp;"'"&amp;VLOOKUP(E11,Tables!$E$6:$G$110,2,FALSE)&amp;"'!A1"),CONCATENATE(VLOOKUP(E11,Tables!$E$6:$G$110,2,FALSE),": ",VLOOKUP(E11,Tables!$E$6:$G$110,3,FALSE))),"")</f>
        <v/>
      </c>
    </row>
    <row r="12" spans="5:7" ht="30" customHeight="1" x14ac:dyDescent="0.3">
      <c r="E12" s="12">
        <v>9</v>
      </c>
      <c r="F12" s="13" t="str">
        <f ca="1">IFERROR(HYPERLINK(CONCATENATE(MID(CELL("filename"),FIND("[",CELL("filename")),FIND("]",CELL("filename"))+1-FIND("[",CELL("filename")))&amp;"'"&amp;VLOOKUP(E12,Tables!$E$6:$G$110,2,FALSE)&amp;"'!A1"),CONCATENATE(VLOOKUP(E12,Tables!$E$6:$G$110,2,FALSE),": ",VLOOKUP(E12,Tables!$E$6:$G$110,3,FALSE))),"")</f>
        <v/>
      </c>
    </row>
    <row r="13" spans="5:7" ht="30" customHeight="1" thickBot="1" x14ac:dyDescent="0.35">
      <c r="E13" s="14">
        <v>10</v>
      </c>
      <c r="F13" s="15" t="str">
        <f ca="1">IFERROR(HYPERLINK(CONCATENATE(MID(CELL("filename"),FIND("[",CELL("filename")),FIND("]",CELL("filename"))+1-FIND("[",CELL("filename")))&amp;"'"&amp;VLOOKUP(E13,Tables!$E$6:$G$110,2,FALSE)&amp;"'!A1"),CONCATENATE(VLOOKUP(E13,Tables!$E$6:$G$110,2,FALSE),": ",VLOOKUP(E13,Tables!$E$6:$G$110,3,FALSE))),"")</f>
        <v/>
      </c>
    </row>
    <row r="14" spans="5:7" ht="30" customHeight="1" thickBot="1" x14ac:dyDescent="0.35"/>
    <row r="15" spans="5:7" ht="23.25" customHeight="1" x14ac:dyDescent="0.3">
      <c r="E15" s="194" t="s">
        <v>10</v>
      </c>
      <c r="F15" s="195"/>
      <c r="G15" s="16"/>
    </row>
    <row r="16" spans="5:7" ht="23.25" customHeight="1" x14ac:dyDescent="0.3">
      <c r="E16" s="196"/>
      <c r="F16" s="197"/>
      <c r="G16" s="16"/>
    </row>
    <row r="17" spans="5:7" ht="23.25" customHeight="1" x14ac:dyDescent="0.3">
      <c r="E17" s="196"/>
      <c r="F17" s="197"/>
      <c r="G17" s="16"/>
    </row>
    <row r="18" spans="5:7" ht="24" customHeight="1" thickBot="1" x14ac:dyDescent="0.35">
      <c r="E18" s="198"/>
      <c r="F18" s="199"/>
      <c r="G18" s="16"/>
    </row>
  </sheetData>
  <sheetProtection algorithmName="SHA-512" hashValue="NFGYptpRBOzZq2C8bDqU4/9uVZ0i09avyL120SkkZPD7yJ/jHmcSlhm5sMD414sYYbsfYp9KX2p3z/GBl5sEVw==" saltValue="QTmJR5dl8DfKUQIJ+pAAVw==" spinCount="100000" sheet="1" objects="1" scenarios="1"/>
  <mergeCells count="1">
    <mergeCell ref="E15:F18"/>
  </mergeCells>
  <hyperlinks>
    <hyperlink ref="E15:F18" location="Overview!A1" display="Click here to go back to the overview page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78D2"/>
  </sheetPr>
  <dimension ref="A1:L17"/>
  <sheetViews>
    <sheetView showRowColHeaders="0" zoomScaleNormal="100" workbookViewId="0">
      <selection activeCell="E13" sqref="E13:F16"/>
    </sheetView>
  </sheetViews>
  <sheetFormatPr defaultColWidth="9.109375" defaultRowHeight="14.4" x14ac:dyDescent="0.3"/>
  <cols>
    <col min="1" max="1" width="14.88671875" style="30" customWidth="1"/>
    <col min="2" max="2" width="50.6640625" style="18" customWidth="1"/>
    <col min="3" max="3" width="11.5546875" style="18" bestFit="1" customWidth="1"/>
    <col min="4" max="4" width="9.6640625" style="18" customWidth="1"/>
    <col min="5" max="5" width="11" style="18" customWidth="1"/>
    <col min="6" max="7" width="15.6640625" style="18" customWidth="1"/>
    <col min="8" max="9" width="14.6640625" style="18" customWidth="1"/>
    <col min="10" max="16384" width="9.109375" style="18"/>
  </cols>
  <sheetData>
    <row r="1" spans="1:12" ht="37.5" customHeight="1" thickBot="1" x14ac:dyDescent="0.35">
      <c r="A1" s="34"/>
      <c r="B1" s="41" t="s">
        <v>74</v>
      </c>
      <c r="D1" s="68"/>
      <c r="E1" s="69"/>
      <c r="F1" s="36"/>
      <c r="G1" s="131"/>
    </row>
    <row r="2" spans="1:12" ht="21.6" thickBot="1" x14ac:dyDescent="0.4">
      <c r="A2" s="155"/>
      <c r="B2" s="149" t="s">
        <v>11</v>
      </c>
      <c r="C2" s="47" t="s">
        <v>12</v>
      </c>
      <c r="D2" s="21" t="s">
        <v>61</v>
      </c>
      <c r="E2" s="21" t="s">
        <v>13</v>
      </c>
      <c r="F2" s="22" t="s">
        <v>14</v>
      </c>
      <c r="G2" s="132"/>
    </row>
    <row r="3" spans="1:12" ht="46.8" x14ac:dyDescent="0.3">
      <c r="A3" s="156"/>
      <c r="B3" s="150" t="s">
        <v>40</v>
      </c>
      <c r="C3" s="45"/>
      <c r="D3" s="27" t="s">
        <v>148</v>
      </c>
      <c r="E3" s="48"/>
      <c r="F3" s="25">
        <v>1</v>
      </c>
      <c r="G3" s="133"/>
    </row>
    <row r="4" spans="1:12" ht="31.2" x14ac:dyDescent="0.3">
      <c r="A4" s="156"/>
      <c r="B4" s="151" t="s">
        <v>75</v>
      </c>
      <c r="C4" s="50"/>
      <c r="D4" s="27" t="s">
        <v>148</v>
      </c>
      <c r="E4" s="70"/>
      <c r="F4" s="25">
        <v>2</v>
      </c>
      <c r="G4" s="133"/>
    </row>
    <row r="5" spans="1:12" ht="31.2" x14ac:dyDescent="0.3">
      <c r="A5" s="157"/>
      <c r="B5" s="152" t="s">
        <v>212</v>
      </c>
      <c r="C5" s="50"/>
      <c r="D5" s="91" t="s">
        <v>16</v>
      </c>
      <c r="E5" s="27"/>
      <c r="F5" s="25">
        <v>3</v>
      </c>
      <c r="G5" s="133"/>
    </row>
    <row r="6" spans="1:12" ht="31.2" x14ac:dyDescent="0.3">
      <c r="A6" s="156"/>
      <c r="B6" s="153" t="s">
        <v>77</v>
      </c>
      <c r="C6" s="50"/>
      <c r="D6" s="27" t="s">
        <v>148</v>
      </c>
      <c r="E6" s="27"/>
      <c r="F6" s="25">
        <v>4</v>
      </c>
      <c r="G6" s="133"/>
    </row>
    <row r="7" spans="1:12" ht="33" x14ac:dyDescent="0.3">
      <c r="A7" s="156"/>
      <c r="B7" s="152" t="s">
        <v>207</v>
      </c>
      <c r="C7" s="50"/>
      <c r="D7" s="27" t="s">
        <v>147</v>
      </c>
      <c r="E7" s="70"/>
      <c r="F7" s="25">
        <v>5</v>
      </c>
      <c r="G7" s="133"/>
    </row>
    <row r="8" spans="1:12" ht="31.2" x14ac:dyDescent="0.3">
      <c r="A8" s="157"/>
      <c r="B8" s="152" t="s">
        <v>213</v>
      </c>
      <c r="C8" s="50"/>
      <c r="D8" s="27" t="s">
        <v>148</v>
      </c>
      <c r="E8" s="27"/>
      <c r="F8" s="25">
        <v>6</v>
      </c>
      <c r="G8" s="133"/>
      <c r="J8" s="32"/>
      <c r="K8" s="32"/>
      <c r="L8" s="32"/>
    </row>
    <row r="9" spans="1:12" ht="46.8" x14ac:dyDescent="0.3">
      <c r="A9" s="157"/>
      <c r="B9" s="153" t="s">
        <v>79</v>
      </c>
      <c r="C9" s="50"/>
      <c r="D9" s="27" t="s">
        <v>148</v>
      </c>
      <c r="E9" s="27"/>
      <c r="F9" s="82" t="s">
        <v>16</v>
      </c>
      <c r="G9" s="134"/>
      <c r="I9" s="32"/>
    </row>
    <row r="10" spans="1:12" ht="31.8" thickBot="1" x14ac:dyDescent="0.35">
      <c r="A10" s="157"/>
      <c r="B10" s="154" t="s">
        <v>80</v>
      </c>
      <c r="C10" s="59"/>
      <c r="D10" s="27" t="s">
        <v>148</v>
      </c>
      <c r="E10" s="44"/>
      <c r="F10" s="29">
        <v>7</v>
      </c>
      <c r="G10" s="133"/>
    </row>
    <row r="11" spans="1:12" ht="15" customHeight="1" thickBot="1" x14ac:dyDescent="0.35">
      <c r="G11" s="30"/>
    </row>
    <row r="12" spans="1:12" ht="26.4" thickBot="1" x14ac:dyDescent="0.35">
      <c r="A12" s="33"/>
      <c r="B12" s="37" t="s">
        <v>3</v>
      </c>
      <c r="C12" s="31" t="str">
        <f ca="1">HLOOKUP(MID(B$1,6,35),Tables!$M$5:$AB$122,118,FALSE)</f>
        <v/>
      </c>
    </row>
    <row r="13" spans="1:12" ht="15" customHeight="1" thickBot="1" x14ac:dyDescent="0.35">
      <c r="E13" s="194" t="s">
        <v>10</v>
      </c>
      <c r="F13" s="195"/>
    </row>
    <row r="14" spans="1:12" ht="14.4" customHeight="1" x14ac:dyDescent="0.3">
      <c r="B14" s="200" t="s">
        <v>18</v>
      </c>
      <c r="C14" s="201"/>
      <c r="E14" s="196"/>
      <c r="F14" s="197"/>
    </row>
    <row r="15" spans="1:12" ht="14.4" customHeight="1" x14ac:dyDescent="0.3">
      <c r="B15" s="202"/>
      <c r="C15" s="203"/>
      <c r="E15" s="196"/>
      <c r="F15" s="197"/>
    </row>
    <row r="16" spans="1:12" ht="15" customHeight="1" thickBot="1" x14ac:dyDescent="0.35">
      <c r="B16" s="204"/>
      <c r="C16" s="205"/>
      <c r="E16" s="198"/>
      <c r="F16" s="199"/>
    </row>
    <row r="17" spans="4:5" ht="23.4" x14ac:dyDescent="0.3">
      <c r="D17" s="16"/>
      <c r="E17" s="16"/>
    </row>
  </sheetData>
  <protectedRanges>
    <protectedRange sqref="C3:C10" name="Range1_2"/>
  </protectedRanges>
  <mergeCells count="2">
    <mergeCell ref="B14:C16"/>
    <mergeCell ref="E13:F16"/>
  </mergeCells>
  <conditionalFormatting sqref="C12">
    <cfRule type="containsText" dxfId="59" priority="1" operator="containsText" text="T">
      <formula>NOT(ISERROR(SEARCH("T",C12)))</formula>
    </cfRule>
    <cfRule type="containsText" dxfId="58" priority="2" operator="containsText" text="M">
      <formula>NOT(ISERROR(SEARCH("M",C12)))</formula>
    </cfRule>
    <cfRule type="containsText" dxfId="57" priority="3" operator="containsText" text="S">
      <formula>NOT(ISERROR(SEARCH("S",C12)))</formula>
    </cfRule>
    <cfRule type="containsText" dxfId="56" priority="4" operator="containsText" text="N">
      <formula>NOT(ISERROR(SEARCH("N",C12)))</formula>
    </cfRule>
  </conditionalFormatting>
  <dataValidations count="1">
    <dataValidation type="list" allowBlank="1" showInputMessage="1" showErrorMessage="1" sqref="C3:C10" xr:uid="{00000000-0002-0000-0200-000000000000}">
      <formula1>"T,M,S,N"</formula1>
    </dataValidation>
  </dataValidations>
  <hyperlinks>
    <hyperlink ref="E13:F16" location="Overview!A1" display="Click here to go back to the overview pag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FDAFF"/>
  </sheetPr>
  <dimension ref="A1:J23"/>
  <sheetViews>
    <sheetView showRowColHeaders="0" topLeftCell="A13" zoomScaleNormal="100" workbookViewId="0">
      <selection activeCell="E20" sqref="E20:F23"/>
    </sheetView>
  </sheetViews>
  <sheetFormatPr defaultColWidth="9.109375" defaultRowHeight="14.4" x14ac:dyDescent="0.3"/>
  <cols>
    <col min="1" max="1" width="14.88671875" style="30" customWidth="1"/>
    <col min="2" max="2" width="50.6640625" style="18" customWidth="1"/>
    <col min="3" max="3" width="11.5546875" style="18" bestFit="1" customWidth="1"/>
    <col min="4" max="4" width="9.6640625" style="18" customWidth="1"/>
    <col min="5" max="5" width="11.6640625" style="18" customWidth="1"/>
    <col min="6" max="7" width="14.6640625" style="18" customWidth="1"/>
    <col min="8" max="16384" width="9.109375" style="18"/>
  </cols>
  <sheetData>
    <row r="1" spans="1:10" ht="37.5" customHeight="1" thickBot="1" x14ac:dyDescent="0.35">
      <c r="A1" s="34"/>
      <c r="B1" s="61" t="s">
        <v>81</v>
      </c>
      <c r="D1" s="206"/>
      <c r="E1" s="207"/>
      <c r="F1" s="36"/>
      <c r="G1" s="131"/>
    </row>
    <row r="2" spans="1:10" ht="21.6" thickBot="1" x14ac:dyDescent="0.45">
      <c r="A2" s="33"/>
      <c r="B2" s="39" t="s">
        <v>11</v>
      </c>
      <c r="C2" s="20" t="s">
        <v>12</v>
      </c>
      <c r="D2" s="51" t="s">
        <v>61</v>
      </c>
      <c r="E2" s="21" t="s">
        <v>13</v>
      </c>
      <c r="F2" s="22" t="s">
        <v>14</v>
      </c>
      <c r="G2" s="132"/>
    </row>
    <row r="3" spans="1:10" ht="31.2" x14ac:dyDescent="0.3">
      <c r="A3" s="35"/>
      <c r="B3" s="23" t="s">
        <v>41</v>
      </c>
      <c r="C3" s="45"/>
      <c r="D3" s="27" t="s">
        <v>153</v>
      </c>
      <c r="E3" s="48"/>
      <c r="F3" s="24">
        <v>1</v>
      </c>
      <c r="G3" s="133"/>
    </row>
    <row r="4" spans="1:10" ht="25.8" x14ac:dyDescent="0.3">
      <c r="A4" s="35"/>
      <c r="B4" s="26" t="s">
        <v>42</v>
      </c>
      <c r="C4" s="50"/>
      <c r="D4" s="27" t="s">
        <v>154</v>
      </c>
      <c r="E4" s="27"/>
      <c r="F4" s="25">
        <v>2</v>
      </c>
      <c r="G4" s="133"/>
    </row>
    <row r="5" spans="1:10" ht="31.2" x14ac:dyDescent="0.3">
      <c r="A5" s="35"/>
      <c r="B5" s="26" t="s">
        <v>43</v>
      </c>
      <c r="C5" s="50"/>
      <c r="D5" s="27" t="s">
        <v>154</v>
      </c>
      <c r="E5" s="27"/>
      <c r="F5" s="25">
        <v>3</v>
      </c>
      <c r="G5" s="133"/>
    </row>
    <row r="6" spans="1:10" ht="31.2" x14ac:dyDescent="0.3">
      <c r="A6" s="35"/>
      <c r="B6" s="40" t="s">
        <v>44</v>
      </c>
      <c r="C6" s="50"/>
      <c r="D6" s="27" t="s">
        <v>154</v>
      </c>
      <c r="E6" s="27"/>
      <c r="F6" s="25">
        <v>4</v>
      </c>
      <c r="G6" s="133"/>
    </row>
    <row r="7" spans="1:10" ht="25.8" x14ac:dyDescent="0.3">
      <c r="A7" s="35"/>
      <c r="B7" s="26" t="s">
        <v>45</v>
      </c>
      <c r="C7" s="50"/>
      <c r="D7" s="27" t="s">
        <v>154</v>
      </c>
      <c r="E7" s="27"/>
      <c r="F7" s="25">
        <v>1</v>
      </c>
      <c r="G7" s="133"/>
    </row>
    <row r="8" spans="1:10" ht="46.8" x14ac:dyDescent="0.3">
      <c r="A8" s="35"/>
      <c r="B8" s="26" t="s">
        <v>82</v>
      </c>
      <c r="C8" s="50"/>
      <c r="D8" s="27" t="s">
        <v>154</v>
      </c>
      <c r="E8" s="27"/>
      <c r="F8" s="25">
        <v>5</v>
      </c>
      <c r="G8" s="133"/>
    </row>
    <row r="9" spans="1:10" ht="31.2" x14ac:dyDescent="0.3">
      <c r="A9" s="35"/>
      <c r="B9" s="40" t="s">
        <v>48</v>
      </c>
      <c r="C9" s="50"/>
      <c r="D9" s="27" t="s">
        <v>155</v>
      </c>
      <c r="E9" s="27"/>
      <c r="F9" s="25">
        <v>6</v>
      </c>
      <c r="G9" s="133"/>
    </row>
    <row r="10" spans="1:10" ht="25.8" x14ac:dyDescent="0.3">
      <c r="A10" s="35"/>
      <c r="B10" s="40" t="s">
        <v>49</v>
      </c>
      <c r="C10" s="50"/>
      <c r="D10" s="27" t="s">
        <v>155</v>
      </c>
      <c r="E10" s="27"/>
      <c r="F10" s="25">
        <v>6</v>
      </c>
      <c r="G10" s="133"/>
    </row>
    <row r="11" spans="1:10" ht="25.8" x14ac:dyDescent="0.3">
      <c r="A11" s="35"/>
      <c r="B11" s="40" t="s">
        <v>50</v>
      </c>
      <c r="C11" s="50"/>
      <c r="D11" s="27" t="s">
        <v>155</v>
      </c>
      <c r="E11" s="27"/>
      <c r="F11" s="25">
        <v>6</v>
      </c>
      <c r="G11" s="133"/>
    </row>
    <row r="12" spans="1:10" ht="31.2" x14ac:dyDescent="0.3">
      <c r="A12" s="33"/>
      <c r="B12" s="26" t="s">
        <v>51</v>
      </c>
      <c r="C12" s="50"/>
      <c r="D12" s="27" t="s">
        <v>155</v>
      </c>
      <c r="E12" s="27"/>
      <c r="F12" s="25">
        <v>6</v>
      </c>
      <c r="G12" s="133"/>
    </row>
    <row r="13" spans="1:10" ht="31.2" x14ac:dyDescent="0.3">
      <c r="A13" s="33"/>
      <c r="B13" s="26" t="s">
        <v>52</v>
      </c>
      <c r="C13" s="50"/>
      <c r="D13" s="27" t="s">
        <v>155</v>
      </c>
      <c r="E13" s="27"/>
      <c r="F13" s="25">
        <v>6</v>
      </c>
      <c r="G13" s="133"/>
      <c r="H13" s="32"/>
      <c r="I13" s="32"/>
      <c r="J13" s="32"/>
    </row>
    <row r="14" spans="1:10" ht="48.6" x14ac:dyDescent="0.3">
      <c r="A14" s="33"/>
      <c r="B14" s="145" t="s">
        <v>208</v>
      </c>
      <c r="C14" s="50"/>
      <c r="D14" s="27" t="s">
        <v>154</v>
      </c>
      <c r="E14" s="27"/>
      <c r="F14" s="25">
        <v>7</v>
      </c>
      <c r="G14" s="133"/>
    </row>
    <row r="15" spans="1:10" ht="33" x14ac:dyDescent="0.3">
      <c r="B15" s="145" t="s">
        <v>209</v>
      </c>
      <c r="C15" s="50"/>
      <c r="D15" s="27" t="s">
        <v>154</v>
      </c>
      <c r="E15" s="27"/>
      <c r="F15" s="25">
        <v>8</v>
      </c>
      <c r="G15" s="133"/>
    </row>
    <row r="16" spans="1:10" ht="33" x14ac:dyDescent="0.3">
      <c r="B16" s="145" t="s">
        <v>210</v>
      </c>
      <c r="C16" s="50"/>
      <c r="D16" s="27" t="s">
        <v>154</v>
      </c>
      <c r="E16" s="27"/>
      <c r="F16" s="25">
        <v>8</v>
      </c>
      <c r="G16" s="133"/>
    </row>
    <row r="17" spans="1:7" ht="26.4" thickBot="1" x14ac:dyDescent="0.35">
      <c r="A17" s="33"/>
      <c r="B17" s="146" t="s">
        <v>83</v>
      </c>
      <c r="C17" s="59"/>
      <c r="D17" s="93" t="s">
        <v>16</v>
      </c>
      <c r="E17" s="44"/>
      <c r="F17" s="29">
        <v>9</v>
      </c>
      <c r="G17" s="133"/>
    </row>
    <row r="18" spans="1:7" ht="15" thickBot="1" x14ac:dyDescent="0.35">
      <c r="E18" s="30"/>
    </row>
    <row r="19" spans="1:7" ht="26.4" thickBot="1" x14ac:dyDescent="0.35">
      <c r="B19" s="37" t="s">
        <v>3</v>
      </c>
      <c r="C19" s="31" t="str">
        <f ca="1">HLOOKUP(MID(B$1,6,35),Tables!$M$5:$AB$122,118,FALSE)</f>
        <v/>
      </c>
      <c r="G19" s="32"/>
    </row>
    <row r="20" spans="1:7" ht="15" customHeight="1" thickBot="1" x14ac:dyDescent="0.35">
      <c r="E20" s="194" t="s">
        <v>10</v>
      </c>
      <c r="F20" s="195"/>
    </row>
    <row r="21" spans="1:7" ht="14.4" customHeight="1" x14ac:dyDescent="0.3">
      <c r="B21" s="200" t="s">
        <v>18</v>
      </c>
      <c r="C21" s="201"/>
      <c r="E21" s="196"/>
      <c r="F21" s="197"/>
    </row>
    <row r="22" spans="1:7" ht="14.4" customHeight="1" x14ac:dyDescent="0.3">
      <c r="B22" s="202"/>
      <c r="C22" s="203"/>
      <c r="E22" s="196"/>
      <c r="F22" s="197"/>
    </row>
    <row r="23" spans="1:7" ht="15" customHeight="1" thickBot="1" x14ac:dyDescent="0.35">
      <c r="B23" s="204"/>
      <c r="C23" s="205"/>
      <c r="E23" s="198"/>
      <c r="F23" s="199"/>
    </row>
  </sheetData>
  <sheetProtection algorithmName="SHA-512" hashValue="65TU0pn+t9Fw2X8AOWZukgtIQK7d6P+fm2R37KdxycximTqHRJSfOj1ewl/594ny/CAzk2pBbG4TIy/38fYx8g==" saltValue="DIMfDZq31SfnJigtEaqwbg==" spinCount="100000" sheet="1" objects="1" scenarios="1"/>
  <protectedRanges>
    <protectedRange sqref="C12:C14 C3:C9" name="Range1_2"/>
    <protectedRange sqref="C15:C17 C10:C11" name="Range1_2_1"/>
    <protectedRange sqref="D17" name="Range1_1"/>
    <protectedRange sqref="F3:G17" name="Range1_1_1_1"/>
  </protectedRanges>
  <mergeCells count="3">
    <mergeCell ref="D1:E1"/>
    <mergeCell ref="B21:C23"/>
    <mergeCell ref="E20:F23"/>
  </mergeCells>
  <conditionalFormatting sqref="C19">
    <cfRule type="containsText" dxfId="55" priority="1" operator="containsText" text="T">
      <formula>NOT(ISERROR(SEARCH("T",C19)))</formula>
    </cfRule>
    <cfRule type="containsText" dxfId="54" priority="2" operator="containsText" text="M">
      <formula>NOT(ISERROR(SEARCH("M",C19)))</formula>
    </cfRule>
    <cfRule type="containsText" dxfId="53" priority="3" operator="containsText" text="S">
      <formula>NOT(ISERROR(SEARCH("S",C19)))</formula>
    </cfRule>
    <cfRule type="containsText" dxfId="52" priority="4" operator="containsText" text="N">
      <formula>NOT(ISERROR(SEARCH("N",C19)))</formula>
    </cfRule>
  </conditionalFormatting>
  <dataValidations count="1">
    <dataValidation type="list" allowBlank="1" showInputMessage="1" showErrorMessage="1" sqref="C3:C17" xr:uid="{00000000-0002-0000-0300-000000000000}">
      <formula1>"T,M,S,N"</formula1>
    </dataValidation>
  </dataValidations>
  <hyperlinks>
    <hyperlink ref="E20:F23" location="Overview!A1" display="Click here to go back to the overview page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0078D2"/>
  </sheetPr>
  <dimension ref="A1:J15"/>
  <sheetViews>
    <sheetView showRowColHeaders="0" workbookViewId="0"/>
  </sheetViews>
  <sheetFormatPr defaultColWidth="9.109375" defaultRowHeight="14.4" x14ac:dyDescent="0.3"/>
  <cols>
    <col min="1" max="1" width="14.88671875" style="30" customWidth="1"/>
    <col min="2" max="2" width="50.6640625" style="18" customWidth="1"/>
    <col min="3" max="3" width="11.5546875" style="18" bestFit="1" customWidth="1"/>
    <col min="4" max="4" width="9.6640625" style="18" customWidth="1"/>
    <col min="5" max="5" width="11.6640625" style="18" customWidth="1"/>
    <col min="6" max="7" width="14.6640625" style="18" customWidth="1"/>
    <col min="8" max="16384" width="9.109375" style="18"/>
  </cols>
  <sheetData>
    <row r="1" spans="1:10" ht="37.5" customHeight="1" thickBot="1" x14ac:dyDescent="0.35">
      <c r="A1" s="34"/>
      <c r="B1" s="41" t="s">
        <v>91</v>
      </c>
      <c r="D1" s="206"/>
      <c r="E1" s="207"/>
      <c r="F1" s="36"/>
      <c r="G1" s="131"/>
    </row>
    <row r="2" spans="1:10" ht="21.6" thickBot="1" x14ac:dyDescent="0.45">
      <c r="A2" s="33"/>
      <c r="B2" s="39" t="s">
        <v>11</v>
      </c>
      <c r="C2" s="20" t="s">
        <v>12</v>
      </c>
      <c r="D2" s="71" t="s">
        <v>61</v>
      </c>
      <c r="E2" s="21" t="s">
        <v>13</v>
      </c>
      <c r="F2" s="22" t="s">
        <v>14</v>
      </c>
      <c r="G2" s="132"/>
    </row>
    <row r="3" spans="1:10" ht="31.2" x14ac:dyDescent="0.3">
      <c r="A3" s="35"/>
      <c r="B3" s="23" t="s">
        <v>47</v>
      </c>
      <c r="C3" s="45"/>
      <c r="D3" s="27" t="s">
        <v>160</v>
      </c>
      <c r="E3" s="48"/>
      <c r="F3" s="24">
        <v>1</v>
      </c>
      <c r="G3" s="133"/>
    </row>
    <row r="4" spans="1:10" ht="46.8" x14ac:dyDescent="0.3">
      <c r="A4" s="35"/>
      <c r="B4" s="83" t="s">
        <v>92</v>
      </c>
      <c r="C4" s="50"/>
      <c r="D4" s="27" t="s">
        <v>160</v>
      </c>
      <c r="E4" s="27"/>
      <c r="F4" s="25">
        <v>2</v>
      </c>
      <c r="G4" s="133"/>
    </row>
    <row r="5" spans="1:10" ht="31.2" x14ac:dyDescent="0.3">
      <c r="A5" s="35"/>
      <c r="B5" s="83" t="s">
        <v>93</v>
      </c>
      <c r="C5" s="50"/>
      <c r="D5" s="27" t="s">
        <v>160</v>
      </c>
      <c r="E5" s="27"/>
      <c r="F5" s="25">
        <v>3</v>
      </c>
      <c r="G5" s="133"/>
    </row>
    <row r="6" spans="1:10" ht="31.2" x14ac:dyDescent="0.3">
      <c r="A6" s="35"/>
      <c r="B6" s="144" t="s">
        <v>94</v>
      </c>
      <c r="C6" s="50"/>
      <c r="D6" s="27" t="s">
        <v>159</v>
      </c>
      <c r="E6" s="27"/>
      <c r="F6" s="25">
        <v>4</v>
      </c>
      <c r="G6" s="133"/>
    </row>
    <row r="7" spans="1:10" ht="31.2" x14ac:dyDescent="0.3">
      <c r="A7" s="33"/>
      <c r="B7" s="144" t="s">
        <v>95</v>
      </c>
      <c r="C7" s="50"/>
      <c r="D7" s="27" t="s">
        <v>160</v>
      </c>
      <c r="E7" s="27"/>
      <c r="F7" s="25">
        <v>5</v>
      </c>
      <c r="G7" s="133"/>
    </row>
    <row r="8" spans="1:10" ht="46.8" x14ac:dyDescent="0.3">
      <c r="A8" s="33"/>
      <c r="B8" s="145" t="s">
        <v>96</v>
      </c>
      <c r="C8" s="84"/>
      <c r="D8" s="102" t="s">
        <v>159</v>
      </c>
      <c r="E8" s="102"/>
      <c r="F8" s="85">
        <v>6</v>
      </c>
      <c r="G8" s="133"/>
      <c r="H8" s="32"/>
      <c r="I8" s="32"/>
      <c r="J8" s="32"/>
    </row>
    <row r="9" spans="1:10" ht="47.4" thickBot="1" x14ac:dyDescent="0.35">
      <c r="A9" s="33"/>
      <c r="B9" s="158" t="s">
        <v>214</v>
      </c>
      <c r="C9" s="104"/>
      <c r="D9" s="105" t="s">
        <v>16</v>
      </c>
      <c r="E9" s="103"/>
      <c r="F9" s="106">
        <v>7</v>
      </c>
      <c r="G9" s="133"/>
    </row>
    <row r="10" spans="1:10" ht="26.4" thickBot="1" x14ac:dyDescent="0.35">
      <c r="B10" s="100"/>
      <c r="C10" s="101"/>
      <c r="G10" s="32"/>
    </row>
    <row r="11" spans="1:10" ht="25.05" customHeight="1" thickBot="1" x14ac:dyDescent="0.35">
      <c r="B11" s="37" t="s">
        <v>3</v>
      </c>
      <c r="C11" s="31" t="str">
        <f ca="1">HLOOKUP(MID(B$1,6,35),Tables!$M$5:$AB$122,118,FALSE)</f>
        <v/>
      </c>
      <c r="E11" s="194" t="s">
        <v>10</v>
      </c>
      <c r="F11" s="195"/>
    </row>
    <row r="12" spans="1:10" ht="14.4" customHeight="1" thickBot="1" x14ac:dyDescent="0.35">
      <c r="A12" s="33"/>
      <c r="E12" s="196"/>
      <c r="F12" s="197"/>
    </row>
    <row r="13" spans="1:10" ht="14.4" customHeight="1" x14ac:dyDescent="0.3">
      <c r="B13" s="200" t="s">
        <v>18</v>
      </c>
      <c r="C13" s="201"/>
      <c r="E13" s="196"/>
      <c r="F13" s="197"/>
    </row>
    <row r="14" spans="1:10" ht="15" customHeight="1" thickBot="1" x14ac:dyDescent="0.35">
      <c r="B14" s="202"/>
      <c r="C14" s="203"/>
      <c r="E14" s="198"/>
      <c r="F14" s="199"/>
    </row>
    <row r="15" spans="1:10" ht="15" thickBot="1" x14ac:dyDescent="0.35">
      <c r="B15" s="204"/>
      <c r="C15" s="205"/>
    </row>
  </sheetData>
  <protectedRanges>
    <protectedRange sqref="C3:C9" name="Range1_2"/>
  </protectedRanges>
  <mergeCells count="3">
    <mergeCell ref="D1:E1"/>
    <mergeCell ref="B13:C15"/>
    <mergeCell ref="E11:F14"/>
  </mergeCells>
  <conditionalFormatting sqref="C10">
    <cfRule type="containsText" dxfId="51" priority="5" operator="containsText" text="T">
      <formula>NOT(ISERROR(SEARCH("T",C10)))</formula>
    </cfRule>
    <cfRule type="containsText" dxfId="50" priority="6" operator="containsText" text="M">
      <formula>NOT(ISERROR(SEARCH("M",C10)))</formula>
    </cfRule>
    <cfRule type="containsText" dxfId="49" priority="7" operator="containsText" text="S">
      <formula>NOT(ISERROR(SEARCH("S",C10)))</formula>
    </cfRule>
    <cfRule type="containsText" dxfId="48" priority="8" operator="containsText" text="N">
      <formula>NOT(ISERROR(SEARCH("N",C10)))</formula>
    </cfRule>
  </conditionalFormatting>
  <conditionalFormatting sqref="C11">
    <cfRule type="containsText" dxfId="47" priority="1" operator="containsText" text="T">
      <formula>NOT(ISERROR(SEARCH("T",C11)))</formula>
    </cfRule>
    <cfRule type="containsText" dxfId="46" priority="2" operator="containsText" text="M">
      <formula>NOT(ISERROR(SEARCH("M",C11)))</formula>
    </cfRule>
    <cfRule type="containsText" dxfId="45" priority="3" operator="containsText" text="S">
      <formula>NOT(ISERROR(SEARCH("S",C11)))</formula>
    </cfRule>
    <cfRule type="containsText" dxfId="44" priority="4" operator="containsText" text="N">
      <formula>NOT(ISERROR(SEARCH("N",C11)))</formula>
    </cfRule>
  </conditionalFormatting>
  <dataValidations count="1">
    <dataValidation type="list" allowBlank="1" showInputMessage="1" showErrorMessage="1" sqref="C3:C9" xr:uid="{00000000-0002-0000-0400-000000000000}">
      <formula1>"T,M,S,N"</formula1>
    </dataValidation>
  </dataValidations>
  <hyperlinks>
    <hyperlink ref="E11:F14" location="Overview!A1" display="Click here to go back to the overview page" xr:uid="{00000000-0004-0000-0400-000000000000}"/>
  </hyperlinks>
  <pageMargins left="0.7" right="0.7" top="0.75" bottom="0.75" header="0.3" footer="0.3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7575"/>
  </sheetPr>
  <dimension ref="A1:J14"/>
  <sheetViews>
    <sheetView showRowColHeaders="0" zoomScaleNormal="100" workbookViewId="0">
      <selection activeCell="E11" sqref="E11:F14"/>
    </sheetView>
  </sheetViews>
  <sheetFormatPr defaultColWidth="9.109375" defaultRowHeight="14.4" x14ac:dyDescent="0.3"/>
  <cols>
    <col min="1" max="1" width="14.88671875" style="30" customWidth="1"/>
    <col min="2" max="2" width="50.6640625" style="18" customWidth="1"/>
    <col min="3" max="3" width="11.5546875" style="18" bestFit="1" customWidth="1"/>
    <col min="4" max="4" width="9.6640625" style="18" customWidth="1"/>
    <col min="5" max="5" width="11.6640625" style="18" customWidth="1"/>
    <col min="6" max="7" width="14.6640625" style="18" customWidth="1"/>
    <col min="8" max="16384" width="9.109375" style="18"/>
  </cols>
  <sheetData>
    <row r="1" spans="1:10" ht="37.5" customHeight="1" thickBot="1" x14ac:dyDescent="0.35">
      <c r="A1" s="34"/>
      <c r="B1" s="38" t="s">
        <v>84</v>
      </c>
      <c r="D1" s="206"/>
      <c r="E1" s="207"/>
      <c r="F1" s="36"/>
      <c r="G1" s="131"/>
    </row>
    <row r="2" spans="1:10" ht="21.6" thickBot="1" x14ac:dyDescent="0.35">
      <c r="A2" s="33"/>
      <c r="B2" s="19" t="s">
        <v>11</v>
      </c>
      <c r="C2" s="20" t="s">
        <v>12</v>
      </c>
      <c r="D2" s="21" t="s">
        <v>61</v>
      </c>
      <c r="E2" s="21" t="s">
        <v>13</v>
      </c>
      <c r="F2" s="22" t="s">
        <v>14</v>
      </c>
      <c r="G2" s="132"/>
    </row>
    <row r="3" spans="1:10" ht="31.2" x14ac:dyDescent="0.3">
      <c r="A3" s="35"/>
      <c r="B3" s="23" t="s">
        <v>85</v>
      </c>
      <c r="C3" s="45"/>
      <c r="D3" s="27" t="s">
        <v>156</v>
      </c>
      <c r="E3" s="27"/>
      <c r="F3" s="25">
        <v>1</v>
      </c>
      <c r="G3" s="133"/>
    </row>
    <row r="4" spans="1:10" ht="62.4" x14ac:dyDescent="0.3">
      <c r="A4" s="35"/>
      <c r="B4" s="147" t="s">
        <v>86</v>
      </c>
      <c r="C4" s="50"/>
      <c r="D4" s="27" t="s">
        <v>157</v>
      </c>
      <c r="E4" s="27"/>
      <c r="F4" s="25">
        <v>2</v>
      </c>
      <c r="G4" s="133"/>
    </row>
    <row r="5" spans="1:10" ht="31.2" x14ac:dyDescent="0.3">
      <c r="A5" s="35"/>
      <c r="B5" s="147" t="s">
        <v>87</v>
      </c>
      <c r="C5" s="50"/>
      <c r="D5" s="27" t="s">
        <v>157</v>
      </c>
      <c r="E5" s="27"/>
      <c r="F5" s="25">
        <v>3</v>
      </c>
      <c r="G5" s="133"/>
    </row>
    <row r="6" spans="1:10" ht="31.2" x14ac:dyDescent="0.3">
      <c r="A6" s="35"/>
      <c r="B6" s="147" t="s">
        <v>88</v>
      </c>
      <c r="C6" s="50"/>
      <c r="D6" s="27" t="s">
        <v>157</v>
      </c>
      <c r="E6" s="27"/>
      <c r="F6" s="25">
        <v>4</v>
      </c>
      <c r="G6" s="133"/>
    </row>
    <row r="7" spans="1:10" ht="31.2" x14ac:dyDescent="0.3">
      <c r="A7" s="33"/>
      <c r="B7" s="145" t="s">
        <v>89</v>
      </c>
      <c r="C7" s="50"/>
      <c r="D7" s="27" t="s">
        <v>157</v>
      </c>
      <c r="E7" s="27"/>
      <c r="F7" s="25">
        <v>5</v>
      </c>
      <c r="G7" s="133"/>
    </row>
    <row r="8" spans="1:10" ht="47.4" thickBot="1" x14ac:dyDescent="0.35">
      <c r="A8" s="33"/>
      <c r="B8" s="146" t="s">
        <v>90</v>
      </c>
      <c r="C8" s="50"/>
      <c r="D8" s="27" t="s">
        <v>158</v>
      </c>
      <c r="E8" s="27"/>
      <c r="F8" s="25">
        <v>5</v>
      </c>
      <c r="G8" s="133"/>
      <c r="H8" s="32"/>
      <c r="I8" s="32"/>
      <c r="J8" s="32"/>
    </row>
    <row r="9" spans="1:10" ht="15" thickBot="1" x14ac:dyDescent="0.35">
      <c r="A9" s="33"/>
      <c r="E9" s="30"/>
    </row>
    <row r="10" spans="1:10" ht="26.4" thickBot="1" x14ac:dyDescent="0.35">
      <c r="B10" s="37" t="s">
        <v>3</v>
      </c>
      <c r="C10" s="31" t="str">
        <f ca="1">HLOOKUP(MID(B$1,6,35),Tables!$M$5:$AB$122,118,FALSE)</f>
        <v/>
      </c>
      <c r="G10" s="32"/>
    </row>
    <row r="11" spans="1:10" ht="15" customHeight="1" thickBot="1" x14ac:dyDescent="0.35">
      <c r="E11" s="194" t="s">
        <v>10</v>
      </c>
      <c r="F11" s="195"/>
    </row>
    <row r="12" spans="1:10" ht="14.4" customHeight="1" x14ac:dyDescent="0.3">
      <c r="A12" s="33"/>
      <c r="B12" s="200" t="s">
        <v>18</v>
      </c>
      <c r="C12" s="201"/>
      <c r="E12" s="196"/>
      <c r="F12" s="197"/>
    </row>
    <row r="13" spans="1:10" ht="14.4" customHeight="1" x14ac:dyDescent="0.3">
      <c r="B13" s="202"/>
      <c r="C13" s="203"/>
      <c r="E13" s="196"/>
      <c r="F13" s="197"/>
    </row>
    <row r="14" spans="1:10" ht="15" customHeight="1" thickBot="1" x14ac:dyDescent="0.35">
      <c r="B14" s="204"/>
      <c r="C14" s="205"/>
      <c r="E14" s="198"/>
      <c r="F14" s="199"/>
    </row>
  </sheetData>
  <sheetProtection algorithmName="SHA-512" hashValue="7YLPJI/WK8H7F6Vt1qPabOXveew0xfPq07LphayNbxgP+8lJb3Wf7p3wqHxg4F4khAL7djaMglNLrXUxMpPFBw==" saltValue="eXqDDa9Y4ELZ0yS58DJcuA==" spinCount="100000" sheet="1" objects="1" scenarios="1"/>
  <protectedRanges>
    <protectedRange sqref="C3:C8" name="Range1_2"/>
  </protectedRanges>
  <mergeCells count="3">
    <mergeCell ref="D1:E1"/>
    <mergeCell ref="B12:C14"/>
    <mergeCell ref="E11:F14"/>
  </mergeCells>
  <conditionalFormatting sqref="C10">
    <cfRule type="containsText" dxfId="43" priority="1" operator="containsText" text="T">
      <formula>NOT(ISERROR(SEARCH("T",C10)))</formula>
    </cfRule>
    <cfRule type="containsText" dxfId="42" priority="2" operator="containsText" text="M">
      <formula>NOT(ISERROR(SEARCH("M",C10)))</formula>
    </cfRule>
    <cfRule type="containsText" dxfId="41" priority="3" operator="containsText" text="S">
      <formula>NOT(ISERROR(SEARCH("S",C10)))</formula>
    </cfRule>
    <cfRule type="containsText" dxfId="40" priority="4" operator="containsText" text="N">
      <formula>NOT(ISERROR(SEARCH("N",C10)))</formula>
    </cfRule>
  </conditionalFormatting>
  <dataValidations count="1">
    <dataValidation type="list" allowBlank="1" showInputMessage="1" showErrorMessage="1" sqref="C3:C8" xr:uid="{00000000-0002-0000-0500-000000000000}">
      <formula1>"T,M,S,N"</formula1>
    </dataValidation>
  </dataValidations>
  <hyperlinks>
    <hyperlink ref="E11:F14" location="Overview!A1" display="Click here to go back to the overview page" xr:uid="{00000000-0004-0000-0500-000000000000}"/>
  </hyperlinks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7575"/>
  </sheetPr>
  <dimension ref="A1:J26"/>
  <sheetViews>
    <sheetView showRowColHeaders="0" zoomScaleNormal="100" workbookViewId="0"/>
  </sheetViews>
  <sheetFormatPr defaultColWidth="9.109375" defaultRowHeight="14.4" x14ac:dyDescent="0.3"/>
  <cols>
    <col min="1" max="1" width="14.88671875" style="30" customWidth="1"/>
    <col min="2" max="2" width="50.6640625" style="18" customWidth="1"/>
    <col min="3" max="3" width="11.5546875" style="18" bestFit="1" customWidth="1"/>
    <col min="4" max="4" width="9.6640625" style="18" customWidth="1"/>
    <col min="5" max="5" width="11.6640625" style="18" customWidth="1"/>
    <col min="6" max="7" width="14.6640625" style="18" customWidth="1"/>
    <col min="8" max="16384" width="9.109375" style="18"/>
  </cols>
  <sheetData>
    <row r="1" spans="1:7" ht="37.5" customHeight="1" thickBot="1" x14ac:dyDescent="0.35">
      <c r="A1" s="34"/>
      <c r="B1" s="38" t="s">
        <v>97</v>
      </c>
      <c r="D1" s="206"/>
      <c r="E1" s="207"/>
      <c r="F1" s="36"/>
      <c r="G1" s="131"/>
    </row>
    <row r="2" spans="1:7" ht="21.6" thickBot="1" x14ac:dyDescent="0.45">
      <c r="A2" s="33"/>
      <c r="B2" s="42" t="s">
        <v>11</v>
      </c>
      <c r="C2" s="47" t="s">
        <v>12</v>
      </c>
      <c r="D2" s="21" t="s">
        <v>61</v>
      </c>
      <c r="E2" s="21" t="s">
        <v>13</v>
      </c>
      <c r="F2" s="22" t="s">
        <v>14</v>
      </c>
      <c r="G2" s="132"/>
    </row>
    <row r="3" spans="1:7" ht="31.2" x14ac:dyDescent="0.3">
      <c r="A3" s="35"/>
      <c r="B3" s="23" t="s">
        <v>196</v>
      </c>
      <c r="C3" s="45"/>
      <c r="D3" s="27" t="s">
        <v>161</v>
      </c>
      <c r="E3" s="48"/>
      <c r="F3" s="24">
        <v>1</v>
      </c>
      <c r="G3" s="133"/>
    </row>
    <row r="4" spans="1:7" ht="46.8" x14ac:dyDescent="0.3">
      <c r="A4" s="35"/>
      <c r="B4" s="83" t="s">
        <v>195</v>
      </c>
      <c r="C4" s="50"/>
      <c r="D4" s="27" t="s">
        <v>161</v>
      </c>
      <c r="E4" s="27"/>
      <c r="F4" s="25">
        <v>1</v>
      </c>
      <c r="G4" s="133"/>
    </row>
    <row r="5" spans="1:7" ht="31.2" x14ac:dyDescent="0.3">
      <c r="A5" s="35"/>
      <c r="B5" s="147" t="s">
        <v>98</v>
      </c>
      <c r="C5" s="50"/>
      <c r="D5" s="27" t="s">
        <v>161</v>
      </c>
      <c r="E5" s="27"/>
      <c r="F5" s="25">
        <v>1</v>
      </c>
      <c r="G5" s="133"/>
    </row>
    <row r="6" spans="1:7" ht="31.2" x14ac:dyDescent="0.3">
      <c r="A6" s="35"/>
      <c r="B6" s="147" t="s">
        <v>99</v>
      </c>
      <c r="C6" s="50"/>
      <c r="D6" s="27" t="s">
        <v>161</v>
      </c>
      <c r="E6" s="25"/>
      <c r="F6" s="25">
        <v>1</v>
      </c>
      <c r="G6" s="133"/>
    </row>
    <row r="7" spans="1:7" ht="62.4" x14ac:dyDescent="0.3">
      <c r="A7" s="35"/>
      <c r="B7" s="83" t="s">
        <v>100</v>
      </c>
      <c r="C7" s="84"/>
      <c r="D7" s="27" t="s">
        <v>162</v>
      </c>
      <c r="E7" s="85"/>
      <c r="F7" s="85">
        <v>2</v>
      </c>
      <c r="G7" s="133"/>
    </row>
    <row r="8" spans="1:7" ht="31.2" x14ac:dyDescent="0.3">
      <c r="A8" s="35"/>
      <c r="B8" s="83" t="s">
        <v>46</v>
      </c>
      <c r="C8" s="84"/>
      <c r="D8" s="27" t="s">
        <v>162</v>
      </c>
      <c r="E8" s="85"/>
      <c r="F8" s="85">
        <v>3</v>
      </c>
      <c r="G8" s="133"/>
    </row>
    <row r="9" spans="1:7" ht="31.2" x14ac:dyDescent="0.3">
      <c r="A9" s="35"/>
      <c r="B9" s="83" t="s">
        <v>101</v>
      </c>
      <c r="C9" s="84"/>
      <c r="D9" s="27" t="s">
        <v>163</v>
      </c>
      <c r="E9" s="85"/>
      <c r="F9" s="85">
        <v>4</v>
      </c>
      <c r="G9" s="133"/>
    </row>
    <row r="10" spans="1:7" ht="31.2" x14ac:dyDescent="0.3">
      <c r="A10" s="35"/>
      <c r="B10" s="83" t="s">
        <v>102</v>
      </c>
      <c r="C10" s="84"/>
      <c r="D10" s="27" t="s">
        <v>163</v>
      </c>
      <c r="E10" s="85"/>
      <c r="F10" s="85">
        <v>5</v>
      </c>
      <c r="G10" s="133"/>
    </row>
    <row r="11" spans="1:7" ht="25.8" x14ac:dyDescent="0.3">
      <c r="A11" s="35"/>
      <c r="B11" s="26" t="s">
        <v>56</v>
      </c>
      <c r="C11" s="84"/>
      <c r="D11" s="94" t="s">
        <v>16</v>
      </c>
      <c r="E11" s="85"/>
      <c r="F11" s="85">
        <v>5</v>
      </c>
      <c r="G11" s="133"/>
    </row>
    <row r="12" spans="1:7" ht="31.2" x14ac:dyDescent="0.3">
      <c r="A12" s="35"/>
      <c r="B12" s="26" t="s">
        <v>57</v>
      </c>
      <c r="C12" s="84"/>
      <c r="D12" s="94" t="s">
        <v>16</v>
      </c>
      <c r="E12" s="85"/>
      <c r="F12" s="85">
        <v>6</v>
      </c>
      <c r="G12" s="133"/>
    </row>
    <row r="13" spans="1:7" ht="47.4" thickBot="1" x14ac:dyDescent="0.35">
      <c r="A13" s="35"/>
      <c r="B13" s="28" t="s">
        <v>103</v>
      </c>
      <c r="C13" s="50"/>
      <c r="D13" s="27" t="s">
        <v>162</v>
      </c>
      <c r="E13" s="25"/>
      <c r="F13" s="25">
        <v>6</v>
      </c>
      <c r="G13" s="133"/>
    </row>
    <row r="14" spans="1:7" ht="26.4" thickBot="1" x14ac:dyDescent="0.35">
      <c r="A14" s="35"/>
      <c r="B14" s="86"/>
      <c r="C14" s="87"/>
      <c r="D14" s="88"/>
      <c r="E14" s="89"/>
      <c r="F14" s="89"/>
      <c r="G14" s="35"/>
    </row>
    <row r="15" spans="1:7" ht="26.4" thickBot="1" x14ac:dyDescent="0.35">
      <c r="A15" s="35"/>
      <c r="B15" s="37" t="s">
        <v>3</v>
      </c>
      <c r="C15" s="31" t="str">
        <f ca="1">HLOOKUP(MID(B$1,6,35),Tables!$M$5:$AB$122,118,FALSE)</f>
        <v/>
      </c>
      <c r="G15" s="32"/>
    </row>
    <row r="16" spans="1:7" ht="15" customHeight="1" thickBot="1" x14ac:dyDescent="0.35">
      <c r="A16" s="35"/>
      <c r="E16" s="194" t="s">
        <v>10</v>
      </c>
      <c r="F16" s="195"/>
    </row>
    <row r="17" spans="1:10" ht="14.4" customHeight="1" x14ac:dyDescent="0.3">
      <c r="A17" s="35"/>
      <c r="B17" s="200" t="s">
        <v>18</v>
      </c>
      <c r="C17" s="201"/>
      <c r="E17" s="196"/>
      <c r="F17" s="197"/>
    </row>
    <row r="18" spans="1:10" ht="31.5" customHeight="1" x14ac:dyDescent="0.3">
      <c r="A18" s="35"/>
      <c r="B18" s="202"/>
      <c r="C18" s="203"/>
      <c r="E18" s="196"/>
      <c r="F18" s="197"/>
    </row>
    <row r="19" spans="1:10" ht="15" customHeight="1" thickBot="1" x14ac:dyDescent="0.35">
      <c r="A19" s="35"/>
      <c r="B19" s="204"/>
      <c r="C19" s="205"/>
      <c r="E19" s="198"/>
      <c r="F19" s="199"/>
    </row>
    <row r="20" spans="1:10" x14ac:dyDescent="0.3">
      <c r="A20" s="35"/>
    </row>
    <row r="21" spans="1:10" x14ac:dyDescent="0.3">
      <c r="A21" s="33"/>
    </row>
    <row r="22" spans="1:10" x14ac:dyDescent="0.3">
      <c r="A22" s="33"/>
      <c r="H22" s="32"/>
      <c r="I22" s="32"/>
      <c r="J22" s="32"/>
    </row>
    <row r="23" spans="1:10" ht="15.75" customHeight="1" x14ac:dyDescent="0.3">
      <c r="A23" s="33"/>
    </row>
    <row r="24" spans="1:10" ht="15" customHeight="1" x14ac:dyDescent="0.3"/>
    <row r="25" spans="1:10" ht="15" customHeight="1" x14ac:dyDescent="0.3"/>
    <row r="26" spans="1:10" ht="15.75" customHeight="1" x14ac:dyDescent="0.3">
      <c r="A26" s="33"/>
    </row>
  </sheetData>
  <sheetProtection algorithmName="SHA-512" hashValue="VsrvORe2fHj2lnSM/OdDRT4h/R0gMK8WfAXkb/I9NCwr2Aff3Nz+DXCVeXYJxygvqrWd2FbWyxlk7NnX+LYXjg==" saltValue="Pokny7ELZEOEU5ErObWFBg==" spinCount="100000" sheet="1" objects="1" scenarios="1"/>
  <protectedRanges>
    <protectedRange sqref="C3:C13" name="Range1_2"/>
    <protectedRange sqref="C14" name="Range1_2_1"/>
  </protectedRanges>
  <mergeCells count="3">
    <mergeCell ref="D1:E1"/>
    <mergeCell ref="B17:C19"/>
    <mergeCell ref="E16:F19"/>
  </mergeCells>
  <conditionalFormatting sqref="C15">
    <cfRule type="containsText" dxfId="39" priority="1" operator="containsText" text="T">
      <formula>NOT(ISERROR(SEARCH("T",C15)))</formula>
    </cfRule>
    <cfRule type="containsText" dxfId="38" priority="2" operator="containsText" text="M">
      <formula>NOT(ISERROR(SEARCH("M",C15)))</formula>
    </cfRule>
    <cfRule type="containsText" dxfId="37" priority="3" operator="containsText" text="S">
      <formula>NOT(ISERROR(SEARCH("S",C15)))</formula>
    </cfRule>
    <cfRule type="containsText" dxfId="36" priority="4" operator="containsText" text="N">
      <formula>NOT(ISERROR(SEARCH("N",C15)))</formula>
    </cfRule>
  </conditionalFormatting>
  <dataValidations count="1">
    <dataValidation type="list" allowBlank="1" showInputMessage="1" showErrorMessage="1" sqref="C3:C14" xr:uid="{00000000-0002-0000-0600-000000000000}">
      <formula1>"T,M,S,N"</formula1>
    </dataValidation>
  </dataValidations>
  <hyperlinks>
    <hyperlink ref="E16:F19" location="Overview!A1" display="Click here to go back to the overview pag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78D2"/>
  </sheetPr>
  <dimension ref="A1:J19"/>
  <sheetViews>
    <sheetView showRowColHeaders="0" topLeftCell="A4" zoomScaleNormal="100" workbookViewId="0">
      <selection activeCell="E15" sqref="E15:F18"/>
    </sheetView>
  </sheetViews>
  <sheetFormatPr defaultColWidth="9.109375" defaultRowHeight="14.4" x14ac:dyDescent="0.3"/>
  <cols>
    <col min="1" max="1" width="14.88671875" style="30" customWidth="1"/>
    <col min="2" max="2" width="50.6640625" style="18" customWidth="1"/>
    <col min="3" max="3" width="11.5546875" style="18" bestFit="1" customWidth="1"/>
    <col min="4" max="4" width="9.6640625" style="18" customWidth="1"/>
    <col min="5" max="5" width="11.6640625" style="18" customWidth="1"/>
    <col min="6" max="7" width="14.6640625" style="18" customWidth="1"/>
    <col min="8" max="16384" width="9.109375" style="18"/>
  </cols>
  <sheetData>
    <row r="1" spans="1:10" ht="37.5" customHeight="1" thickBot="1" x14ac:dyDescent="0.35">
      <c r="A1" s="34"/>
      <c r="B1" s="41" t="s">
        <v>104</v>
      </c>
      <c r="D1" s="206"/>
      <c r="E1" s="207"/>
      <c r="F1" s="36"/>
      <c r="G1" s="131"/>
    </row>
    <row r="2" spans="1:10" ht="21.6" thickBot="1" x14ac:dyDescent="0.45">
      <c r="A2" s="33"/>
      <c r="B2" s="42" t="s">
        <v>11</v>
      </c>
      <c r="C2" s="47" t="s">
        <v>12</v>
      </c>
      <c r="D2" s="71" t="s">
        <v>61</v>
      </c>
      <c r="E2" s="21" t="s">
        <v>13</v>
      </c>
      <c r="F2" s="22" t="s">
        <v>14</v>
      </c>
      <c r="G2" s="132"/>
    </row>
    <row r="3" spans="1:10" ht="31.2" x14ac:dyDescent="0.3">
      <c r="A3" s="35"/>
      <c r="B3" s="23" t="s">
        <v>64</v>
      </c>
      <c r="C3" s="45"/>
      <c r="D3" s="27" t="s">
        <v>164</v>
      </c>
      <c r="E3" s="24"/>
      <c r="F3" s="24">
        <v>1</v>
      </c>
      <c r="G3" s="133"/>
    </row>
    <row r="4" spans="1:10" ht="31.2" x14ac:dyDescent="0.3">
      <c r="A4" s="35"/>
      <c r="B4" s="26" t="s">
        <v>63</v>
      </c>
      <c r="C4" s="50"/>
      <c r="D4" s="27" t="s">
        <v>165</v>
      </c>
      <c r="E4" s="27"/>
      <c r="F4" s="25">
        <v>1</v>
      </c>
      <c r="G4" s="133"/>
    </row>
    <row r="5" spans="1:10" ht="31.2" x14ac:dyDescent="0.3">
      <c r="A5" s="35"/>
      <c r="B5" s="26" t="s">
        <v>62</v>
      </c>
      <c r="C5" s="50"/>
      <c r="D5" s="27" t="s">
        <v>165</v>
      </c>
      <c r="E5" s="27"/>
      <c r="F5" s="25">
        <v>2</v>
      </c>
      <c r="G5" s="133"/>
    </row>
    <row r="6" spans="1:10" ht="25.8" x14ac:dyDescent="0.3">
      <c r="A6" s="35"/>
      <c r="B6" s="26" t="s">
        <v>105</v>
      </c>
      <c r="C6" s="50"/>
      <c r="D6" s="82" t="s">
        <v>16</v>
      </c>
      <c r="E6" s="27"/>
      <c r="F6" s="82" t="s">
        <v>16</v>
      </c>
      <c r="G6" s="134"/>
    </row>
    <row r="7" spans="1:10" ht="31.2" x14ac:dyDescent="0.3">
      <c r="A7" s="35"/>
      <c r="B7" s="144" t="s">
        <v>106</v>
      </c>
      <c r="C7" s="50"/>
      <c r="D7" s="27" t="s">
        <v>165</v>
      </c>
      <c r="E7" s="27"/>
      <c r="F7" s="25">
        <v>3</v>
      </c>
      <c r="G7" s="133"/>
    </row>
    <row r="8" spans="1:10" ht="31.2" x14ac:dyDescent="0.3">
      <c r="A8" s="33"/>
      <c r="B8" s="144" t="s">
        <v>107</v>
      </c>
      <c r="C8" s="50"/>
      <c r="D8" s="27" t="s">
        <v>165</v>
      </c>
      <c r="E8" s="27"/>
      <c r="F8" s="25">
        <v>3</v>
      </c>
      <c r="G8" s="133"/>
    </row>
    <row r="9" spans="1:10" ht="31.2" x14ac:dyDescent="0.3">
      <c r="A9" s="33"/>
      <c r="B9" s="144" t="s">
        <v>108</v>
      </c>
      <c r="C9" s="50"/>
      <c r="D9" s="27" t="s">
        <v>165</v>
      </c>
      <c r="E9" s="27"/>
      <c r="F9" s="25">
        <v>4</v>
      </c>
      <c r="G9" s="133"/>
      <c r="H9" s="32"/>
      <c r="I9" s="32"/>
      <c r="J9" s="32"/>
    </row>
    <row r="10" spans="1:10" ht="46.8" x14ac:dyDescent="0.3">
      <c r="A10" s="33"/>
      <c r="B10" s="26" t="s">
        <v>110</v>
      </c>
      <c r="C10" s="50"/>
      <c r="D10" s="27" t="s">
        <v>162</v>
      </c>
      <c r="E10" s="27"/>
      <c r="F10" s="25">
        <v>5</v>
      </c>
      <c r="G10" s="133"/>
      <c r="H10" s="32"/>
      <c r="I10" s="32"/>
      <c r="J10" s="32"/>
    </row>
    <row r="11" spans="1:10" ht="46.8" x14ac:dyDescent="0.3">
      <c r="A11" s="33"/>
      <c r="B11" s="144" t="s">
        <v>109</v>
      </c>
      <c r="C11" s="50"/>
      <c r="D11" s="27" t="s">
        <v>167</v>
      </c>
      <c r="E11" s="27"/>
      <c r="F11" s="25">
        <v>6</v>
      </c>
      <c r="G11" s="133"/>
    </row>
    <row r="12" spans="1:10" ht="31.8" thickBot="1" x14ac:dyDescent="0.35">
      <c r="B12" s="28" t="s">
        <v>152</v>
      </c>
      <c r="C12" s="59"/>
      <c r="D12" s="27" t="s">
        <v>166</v>
      </c>
      <c r="E12" s="29"/>
      <c r="F12" s="29">
        <v>7</v>
      </c>
      <c r="G12" s="133"/>
    </row>
    <row r="13" spans="1:10" ht="15" thickBot="1" x14ac:dyDescent="0.35">
      <c r="E13" s="30"/>
    </row>
    <row r="14" spans="1:10" ht="26.4" thickBot="1" x14ac:dyDescent="0.35">
      <c r="A14" s="33"/>
      <c r="B14" s="37" t="s">
        <v>3</v>
      </c>
      <c r="C14" s="31" t="str">
        <f ca="1">HLOOKUP(MID(B$1,6,35),Tables!$M$5:$AB$122,118,FALSE)</f>
        <v/>
      </c>
      <c r="G14" s="32"/>
    </row>
    <row r="15" spans="1:10" ht="15" customHeight="1" thickBot="1" x14ac:dyDescent="0.35">
      <c r="E15" s="194" t="s">
        <v>10</v>
      </c>
      <c r="F15" s="195"/>
    </row>
    <row r="16" spans="1:10" ht="14.4" customHeight="1" x14ac:dyDescent="0.3">
      <c r="B16" s="200" t="s">
        <v>18</v>
      </c>
      <c r="C16" s="201"/>
      <c r="E16" s="196"/>
      <c r="F16" s="197"/>
    </row>
    <row r="17" spans="2:6" ht="14.4" customHeight="1" x14ac:dyDescent="0.3">
      <c r="B17" s="202"/>
      <c r="C17" s="203"/>
      <c r="E17" s="196"/>
      <c r="F17" s="197"/>
    </row>
    <row r="18" spans="2:6" ht="15" customHeight="1" thickBot="1" x14ac:dyDescent="0.35">
      <c r="B18" s="204"/>
      <c r="C18" s="205"/>
      <c r="E18" s="198"/>
      <c r="F18" s="199"/>
    </row>
    <row r="19" spans="2:6" ht="23.4" x14ac:dyDescent="0.3">
      <c r="D19" s="16"/>
    </row>
  </sheetData>
  <sheetProtection algorithmName="SHA-512" hashValue="eP0CiK8FBvdcSF8WAaiypCfzR56xr7/mIyhcaxEgrkB/yL0KjU8E2y26j5qcMx1z0yko19C+g5neD1u19Z6zmw==" saltValue="Ezitld8j8dLVwUn7fKkAXA==" spinCount="100000" sheet="1" objects="1" scenarios="1"/>
  <protectedRanges>
    <protectedRange sqref="C3:C11" name="Range1_2"/>
    <protectedRange sqref="C12" name="Range1_2_1"/>
  </protectedRanges>
  <mergeCells count="3">
    <mergeCell ref="D1:E1"/>
    <mergeCell ref="B16:C18"/>
    <mergeCell ref="E15:F18"/>
  </mergeCells>
  <conditionalFormatting sqref="C14">
    <cfRule type="containsText" dxfId="35" priority="1" operator="containsText" text="T">
      <formula>NOT(ISERROR(SEARCH("T",C14)))</formula>
    </cfRule>
    <cfRule type="containsText" dxfId="34" priority="2" operator="containsText" text="M">
      <formula>NOT(ISERROR(SEARCH("M",C14)))</formula>
    </cfRule>
    <cfRule type="containsText" dxfId="33" priority="3" operator="containsText" text="S">
      <formula>NOT(ISERROR(SEARCH("S",C14)))</formula>
    </cfRule>
    <cfRule type="containsText" dxfId="32" priority="4" operator="containsText" text="N">
      <formula>NOT(ISERROR(SEARCH("N",C14)))</formula>
    </cfRule>
  </conditionalFormatting>
  <dataValidations count="1">
    <dataValidation type="list" allowBlank="1" showInputMessage="1" showErrorMessage="1" sqref="C3:C12" xr:uid="{00000000-0002-0000-0700-000000000000}">
      <formula1>"T,M,S,N"</formula1>
    </dataValidation>
  </dataValidations>
  <hyperlinks>
    <hyperlink ref="E15:F18" location="Overview!A1" display="Click here to go back to the overview pag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B583C3"/>
  </sheetPr>
  <dimension ref="A1:J16"/>
  <sheetViews>
    <sheetView showRowColHeaders="0" zoomScaleNormal="100" workbookViewId="0">
      <selection activeCell="E12" sqref="E12:F15"/>
    </sheetView>
  </sheetViews>
  <sheetFormatPr defaultColWidth="9.109375" defaultRowHeight="14.4" x14ac:dyDescent="0.3"/>
  <cols>
    <col min="1" max="1" width="14.88671875" style="30" customWidth="1"/>
    <col min="2" max="2" width="50.6640625" style="18" customWidth="1"/>
    <col min="3" max="3" width="11.5546875" style="18" bestFit="1" customWidth="1"/>
    <col min="4" max="4" width="9.6640625" style="18" customWidth="1"/>
    <col min="5" max="5" width="11.6640625" style="18" customWidth="1"/>
    <col min="6" max="7" width="14.6640625" style="18" customWidth="1"/>
    <col min="8" max="16384" width="9.109375" style="18"/>
  </cols>
  <sheetData>
    <row r="1" spans="1:10" ht="37.5" customHeight="1" thickBot="1" x14ac:dyDescent="0.35">
      <c r="A1" s="34"/>
      <c r="B1" s="90" t="s">
        <v>111</v>
      </c>
      <c r="D1" s="206"/>
      <c r="E1" s="207"/>
      <c r="F1" s="36"/>
      <c r="G1" s="131"/>
    </row>
    <row r="2" spans="1:10" ht="21.6" thickBot="1" x14ac:dyDescent="0.45">
      <c r="A2" s="33"/>
      <c r="B2" s="42" t="s">
        <v>11</v>
      </c>
      <c r="C2" s="47" t="s">
        <v>12</v>
      </c>
      <c r="D2" s="71" t="s">
        <v>61</v>
      </c>
      <c r="E2" s="21" t="s">
        <v>13</v>
      </c>
      <c r="F2" s="22" t="s">
        <v>14</v>
      </c>
      <c r="G2" s="132"/>
    </row>
    <row r="3" spans="1:10" ht="28.8" x14ac:dyDescent="0.3">
      <c r="A3" s="35"/>
      <c r="B3" s="23" t="s">
        <v>112</v>
      </c>
      <c r="C3" s="45"/>
      <c r="D3" s="27" t="s">
        <v>168</v>
      </c>
      <c r="E3" s="27"/>
      <c r="F3" s="24">
        <v>1</v>
      </c>
      <c r="G3" s="133"/>
    </row>
    <row r="4" spans="1:10" ht="31.2" x14ac:dyDescent="0.3">
      <c r="A4" s="35"/>
      <c r="B4" s="83" t="s">
        <v>113</v>
      </c>
      <c r="C4" s="50"/>
      <c r="D4" s="27" t="s">
        <v>168</v>
      </c>
      <c r="E4" s="27"/>
      <c r="F4" s="25">
        <v>2</v>
      </c>
      <c r="G4" s="133"/>
    </row>
    <row r="5" spans="1:10" ht="28.8" x14ac:dyDescent="0.3">
      <c r="A5" s="33"/>
      <c r="B5" s="83" t="s">
        <v>115</v>
      </c>
      <c r="C5" s="50"/>
      <c r="D5" s="27" t="s">
        <v>168</v>
      </c>
      <c r="E5" s="27"/>
      <c r="F5" s="25">
        <v>2</v>
      </c>
      <c r="G5" s="133"/>
    </row>
    <row r="6" spans="1:10" ht="28.8" x14ac:dyDescent="0.3">
      <c r="A6" s="33"/>
      <c r="B6" s="144" t="s">
        <v>116</v>
      </c>
      <c r="C6" s="50"/>
      <c r="D6" s="27" t="s">
        <v>168</v>
      </c>
      <c r="E6" s="27"/>
      <c r="F6" s="82" t="s">
        <v>16</v>
      </c>
      <c r="G6" s="134"/>
      <c r="H6" s="32"/>
      <c r="I6" s="32"/>
      <c r="J6" s="32"/>
    </row>
    <row r="7" spans="1:10" ht="31.2" x14ac:dyDescent="0.3">
      <c r="A7" s="33"/>
      <c r="B7" s="83" t="s">
        <v>114</v>
      </c>
      <c r="C7" s="50"/>
      <c r="D7" s="27" t="s">
        <v>168</v>
      </c>
      <c r="E7" s="27"/>
      <c r="F7" s="82">
        <v>3</v>
      </c>
      <c r="G7" s="134"/>
    </row>
    <row r="8" spans="1:10" ht="31.2" x14ac:dyDescent="0.3">
      <c r="B8" s="144" t="s">
        <v>117</v>
      </c>
      <c r="C8" s="50"/>
      <c r="D8" s="27" t="s">
        <v>169</v>
      </c>
      <c r="E8" s="27"/>
      <c r="F8" s="25">
        <v>4</v>
      </c>
      <c r="G8" s="133"/>
    </row>
    <row r="9" spans="1:10" ht="31.8" thickBot="1" x14ac:dyDescent="0.35">
      <c r="B9" s="146" t="s">
        <v>215</v>
      </c>
      <c r="C9" s="74"/>
      <c r="D9" s="27" t="s">
        <v>169</v>
      </c>
      <c r="E9" s="62"/>
      <c r="F9" s="63">
        <v>5</v>
      </c>
      <c r="G9" s="133"/>
    </row>
    <row r="10" spans="1:10" ht="15" thickBot="1" x14ac:dyDescent="0.35">
      <c r="A10" s="33"/>
      <c r="E10" s="30"/>
    </row>
    <row r="11" spans="1:10" ht="26.4" thickBot="1" x14ac:dyDescent="0.35">
      <c r="B11" s="37" t="s">
        <v>3</v>
      </c>
      <c r="C11" s="31" t="str">
        <f ca="1">HLOOKUP(MID(B$1,6,35),Tables!$M$5:$AB$122,118,FALSE)</f>
        <v/>
      </c>
      <c r="G11" s="32"/>
    </row>
    <row r="12" spans="1:10" ht="15" customHeight="1" thickBot="1" x14ac:dyDescent="0.35">
      <c r="E12" s="194" t="s">
        <v>10</v>
      </c>
      <c r="F12" s="195"/>
    </row>
    <row r="13" spans="1:10" ht="14.4" customHeight="1" x14ac:dyDescent="0.3">
      <c r="B13" s="200" t="s">
        <v>18</v>
      </c>
      <c r="C13" s="201"/>
      <c r="E13" s="196"/>
      <c r="F13" s="197"/>
    </row>
    <row r="14" spans="1:10" ht="14.4" customHeight="1" x14ac:dyDescent="0.3">
      <c r="B14" s="202"/>
      <c r="C14" s="203"/>
      <c r="E14" s="196"/>
      <c r="F14" s="197"/>
    </row>
    <row r="15" spans="1:10" ht="15" customHeight="1" thickBot="1" x14ac:dyDescent="0.35">
      <c r="B15" s="204"/>
      <c r="C15" s="205"/>
      <c r="E15" s="198"/>
      <c r="F15" s="199"/>
    </row>
    <row r="16" spans="1:10" ht="23.4" x14ac:dyDescent="0.3">
      <c r="D16" s="16"/>
    </row>
  </sheetData>
  <protectedRanges>
    <protectedRange sqref="C3:C9" name="Range1_2"/>
  </protectedRanges>
  <mergeCells count="3">
    <mergeCell ref="D1:E1"/>
    <mergeCell ref="B13:C15"/>
    <mergeCell ref="E12:F15"/>
  </mergeCells>
  <conditionalFormatting sqref="C11">
    <cfRule type="containsText" dxfId="31" priority="1" operator="containsText" text="T">
      <formula>NOT(ISERROR(SEARCH("T",C11)))</formula>
    </cfRule>
    <cfRule type="containsText" dxfId="30" priority="2" operator="containsText" text="M">
      <formula>NOT(ISERROR(SEARCH("M",C11)))</formula>
    </cfRule>
    <cfRule type="containsText" dxfId="29" priority="3" operator="containsText" text="S">
      <formula>NOT(ISERROR(SEARCH("S",C11)))</formula>
    </cfRule>
    <cfRule type="containsText" dxfId="28" priority="4" operator="containsText" text="N">
      <formula>NOT(ISERROR(SEARCH("N",C11)))</formula>
    </cfRule>
  </conditionalFormatting>
  <dataValidations count="1">
    <dataValidation type="list" allowBlank="1" showInputMessage="1" showErrorMessage="1" sqref="C3:C9" xr:uid="{00000000-0002-0000-0800-000000000000}">
      <formula1>"T,M,S,N"</formula1>
    </dataValidation>
  </dataValidations>
  <hyperlinks>
    <hyperlink ref="E12:F15" location="Overview!A1" display="Click here to go back to the overview page" xr:uid="{00000000-0004-0000-08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Overview</vt:lpstr>
      <vt:lpstr>Areas for improvement</vt:lpstr>
      <vt:lpstr>Powers</vt:lpstr>
      <vt:lpstr>Algebra</vt:lpstr>
      <vt:lpstr>Fractions &amp; Percentages</vt:lpstr>
      <vt:lpstr>Right Angled Triangles</vt:lpstr>
      <vt:lpstr>Area &amp; Volume</vt:lpstr>
      <vt:lpstr>Estimation &amp; Measures</vt:lpstr>
      <vt:lpstr>Ratio &amp; Proportion</vt:lpstr>
      <vt:lpstr>Sequences &amp; Sets</vt:lpstr>
      <vt:lpstr>Graphs</vt:lpstr>
      <vt:lpstr>Simultaneous Equations</vt:lpstr>
      <vt:lpstr>Linear Inequalities</vt:lpstr>
      <vt:lpstr>Probability</vt:lpstr>
      <vt:lpstr>Angles &amp; Polygons</vt:lpstr>
      <vt:lpstr>Handling Data 1</vt:lpstr>
      <vt:lpstr>Tables</vt:lpstr>
      <vt:lpstr>TMSN</vt:lpstr>
    </vt:vector>
  </TitlesOfParts>
  <Company>BGS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Adams</dc:creator>
  <cp:lastModifiedBy>Steven Sheppard</cp:lastModifiedBy>
  <dcterms:created xsi:type="dcterms:W3CDTF">2017-07-03T16:45:23Z</dcterms:created>
  <dcterms:modified xsi:type="dcterms:W3CDTF">2022-06-30T10:07:29Z</dcterms:modified>
</cp:coreProperties>
</file>